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yamiltalamussa/Documents/"/>
    </mc:Choice>
  </mc:AlternateContent>
  <xr:revisionPtr revIDLastSave="0" documentId="13_ncr:1_{B09C0A17-1058-5444-9B29-60A993AA9CC4}" xr6:coauthVersionLast="47" xr6:coauthVersionMax="47" xr10:uidLastSave="{00000000-0000-0000-0000-000000000000}"/>
  <bookViews>
    <workbookView xWindow="0" yWindow="0" windowWidth="28800" windowHeight="18000" activeTab="4" xr2:uid="{381721AA-C8F8-8149-9CB1-EDB3673B6592}"/>
  </bookViews>
  <sheets>
    <sheet name="ocupados" sheetId="1" r:id="rId1"/>
    <sheet name="informalidad" sheetId="2" r:id="rId2"/>
    <sheet name="info reg" sheetId="3" r:id="rId3"/>
    <sheet name="estaditica " sheetId="5" r:id="rId4"/>
    <sheet name="desocupados" sheetId="4" r:id="rId5"/>
  </sheets>
  <definedNames>
    <definedName name="_xlnm._FilterDatabase" localSheetId="3" hidden="1">'estaditica '!$K$32:$M$32</definedName>
    <definedName name="_xlnm._FilterDatabase" localSheetId="2" hidden="1">'info reg'!$M$8:$O$8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K11" i="1"/>
  <c r="F5" i="3"/>
  <c r="L14" i="2"/>
  <c r="J26" i="2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27" i="4"/>
  <c r="Q65" i="2" l="1"/>
  <c r="P65" i="2"/>
  <c r="M65" i="2"/>
  <c r="N65" i="2"/>
  <c r="Q62" i="2"/>
  <c r="Q63" i="2"/>
  <c r="Q64" i="2"/>
  <c r="Q61" i="2"/>
  <c r="P62" i="2"/>
  <c r="P63" i="2"/>
  <c r="P64" i="2"/>
  <c r="P61" i="2"/>
  <c r="B25" i="1"/>
  <c r="A32" i="1"/>
  <c r="L58" i="5" l="1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57" i="5"/>
  <c r="I20" i="5"/>
  <c r="J20" i="5"/>
  <c r="K20" i="5"/>
  <c r="I21" i="5"/>
  <c r="J21" i="5"/>
  <c r="K21" i="5"/>
  <c r="I22" i="5"/>
  <c r="J22" i="5"/>
  <c r="K22" i="5"/>
  <c r="I23" i="5"/>
  <c r="J23" i="5"/>
  <c r="K23" i="5"/>
  <c r="I24" i="5"/>
  <c r="J24" i="5"/>
  <c r="K24" i="5"/>
  <c r="I25" i="5"/>
  <c r="J25" i="5"/>
  <c r="K25" i="5"/>
  <c r="J19" i="5"/>
  <c r="K19" i="5"/>
  <c r="I19" i="5"/>
  <c r="D12" i="5"/>
  <c r="D19" i="5" s="1"/>
  <c r="E12" i="5"/>
  <c r="E22" i="5" s="1"/>
  <c r="C12" i="5"/>
  <c r="C22" i="5" s="1"/>
  <c r="E53" i="2"/>
  <c r="E54" i="2"/>
  <c r="E55" i="2"/>
  <c r="E56" i="2"/>
  <c r="E57" i="2"/>
  <c r="E58" i="2"/>
  <c r="E52" i="2"/>
  <c r="J53" i="2"/>
  <c r="J54" i="2"/>
  <c r="J55" i="2"/>
  <c r="J56" i="2"/>
  <c r="J57" i="2"/>
  <c r="J58" i="2"/>
  <c r="J52" i="2"/>
  <c r="D22" i="5" l="1"/>
  <c r="C21" i="5"/>
  <c r="C20" i="5"/>
  <c r="E25" i="5"/>
  <c r="E21" i="5"/>
  <c r="C19" i="5"/>
  <c r="D25" i="5"/>
  <c r="D21" i="5"/>
  <c r="C25" i="5"/>
  <c r="E24" i="5"/>
  <c r="E20" i="5"/>
  <c r="C24" i="5"/>
  <c r="D24" i="5"/>
  <c r="D20" i="5"/>
  <c r="C23" i="5"/>
  <c r="E23" i="5"/>
  <c r="E19" i="5"/>
  <c r="D23" i="5"/>
  <c r="D33" i="1"/>
</calcChain>
</file>

<file path=xl/sharedStrings.xml><?xml version="1.0" encoding="utf-8"?>
<sst xmlns="http://schemas.openxmlformats.org/spreadsheetml/2006/main" count="640" uniqueCount="83">
  <si>
    <t>EFM 2019</t>
  </si>
  <si>
    <t>EFM 2020</t>
  </si>
  <si>
    <t>EFM 2021</t>
  </si>
  <si>
    <t>DEF 2022</t>
  </si>
  <si>
    <t>MJJ 2020</t>
  </si>
  <si>
    <t>Mujeres mayores (55+)</t>
  </si>
  <si>
    <t>Hombres mayores (55+)</t>
  </si>
  <si>
    <t>Ocupados (55+)</t>
  </si>
  <si>
    <t>Ocupados (60+)</t>
  </si>
  <si>
    <t>Mujeres mayores (60+)</t>
  </si>
  <si>
    <t>Hombres mayores (65+)</t>
  </si>
  <si>
    <t>Total</t>
  </si>
  <si>
    <t>Internacion</t>
  </si>
  <si>
    <t>Empleador</t>
  </si>
  <si>
    <t>Cuenta propia</t>
  </si>
  <si>
    <t>Asalariado sector pri</t>
  </si>
  <si>
    <t>Asalariado sector púb</t>
  </si>
  <si>
    <t>Personal de servicio</t>
  </si>
  <si>
    <t>Familiar o personal n</t>
  </si>
  <si>
    <t>Asalariado sector privado</t>
  </si>
  <si>
    <t>Asalariado sector público</t>
  </si>
  <si>
    <t xml:space="preserve">Personal de servicio doméstico puertas afuera </t>
  </si>
  <si>
    <t xml:space="preserve">Personal de servicio doméstico puertas adentro </t>
  </si>
  <si>
    <t>Familiar o personal no remunerado</t>
  </si>
  <si>
    <t>Región</t>
  </si>
  <si>
    <t>Desocupad</t>
  </si>
  <si>
    <t>Tarapacá</t>
  </si>
  <si>
    <t>Antofagasta</t>
  </si>
  <si>
    <t>Atacama</t>
  </si>
  <si>
    <t>Coquimbo</t>
  </si>
  <si>
    <t>Valparaíso</t>
  </si>
  <si>
    <t>O'Higgins</t>
  </si>
  <si>
    <t>Maule</t>
  </si>
  <si>
    <t>Biobío</t>
  </si>
  <si>
    <t>La Araucanía</t>
  </si>
  <si>
    <t>Los Lagos</t>
  </si>
  <si>
    <t>Aysén</t>
  </si>
  <si>
    <t>Magallanes</t>
  </si>
  <si>
    <t>Metropolitana</t>
  </si>
  <si>
    <t>Los Ríos</t>
  </si>
  <si>
    <t>Arica y Parinacota</t>
  </si>
  <si>
    <t>Ñuble</t>
  </si>
  <si>
    <t>55+</t>
  </si>
  <si>
    <t>Hombre</t>
  </si>
  <si>
    <t>Mujer</t>
  </si>
  <si>
    <t>60+</t>
  </si>
  <si>
    <t>Formal</t>
  </si>
  <si>
    <t>Informal</t>
  </si>
  <si>
    <t>desocupados (55+)</t>
  </si>
  <si>
    <t>desocupados (60+)</t>
  </si>
  <si>
    <t xml:space="preserve">Arica </t>
  </si>
  <si>
    <t>Su1 55+</t>
  </si>
  <si>
    <t>Informalidad</t>
  </si>
  <si>
    <t>hombres 55+</t>
  </si>
  <si>
    <t>mujeres 55+</t>
  </si>
  <si>
    <t>mujeres 60+</t>
  </si>
  <si>
    <t>hombres 65+</t>
  </si>
  <si>
    <t>def 2022</t>
  </si>
  <si>
    <t>Informalidad (55+)</t>
  </si>
  <si>
    <t>Informalidad (60+)</t>
  </si>
  <si>
    <t>Su1 (55+)</t>
  </si>
  <si>
    <t>Su1 (60+)</t>
  </si>
  <si>
    <t>Cuenta pr</t>
  </si>
  <si>
    <t>Asalariad</t>
  </si>
  <si>
    <t xml:space="preserve">cuenta propia </t>
  </si>
  <si>
    <t xml:space="preserve">60+ informal </t>
  </si>
  <si>
    <t>55+ informal</t>
  </si>
  <si>
    <t>60+ formal</t>
  </si>
  <si>
    <t>55+ formal</t>
  </si>
  <si>
    <t>EFM 2022</t>
  </si>
  <si>
    <t>Personal de servicio doméstico puertas</t>
  </si>
  <si>
    <t>Asalariado</t>
  </si>
  <si>
    <t>Servicio doméstico</t>
  </si>
  <si>
    <t>Número</t>
  </si>
  <si>
    <t>%</t>
  </si>
  <si>
    <t>Variación</t>
  </si>
  <si>
    <t>En miles</t>
  </si>
  <si>
    <t>efm</t>
  </si>
  <si>
    <t>def</t>
  </si>
  <si>
    <t xml:space="preserve">respecto al triesttre anterior </t>
  </si>
  <si>
    <t xml:space="preserve">55+ </t>
  </si>
  <si>
    <t>Info4malidad 55+</t>
  </si>
  <si>
    <t>Ocupado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</si>
</sst>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1" fontId="0" fillId="0" borderId="0" xfId="0" applyNumberFormat="1"/>
    <xf numFmtId="164" fontId="0" fillId="0" borderId="0" xfId="1" applyNumberFormat="1" applyFont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4" fontId="0" fillId="0" borderId="0" xfId="0" applyNumberFormat="1"/>
    <xf numFmtId="3" fontId="0" fillId="0" borderId="0" xfId="0" applyNumberFormat="1"/>
    <xf numFmtId="9" fontId="0" fillId="0" borderId="0" xfId="1" applyNumberFormat="1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" fontId="0" fillId="0" borderId="0" xfId="0" applyNumberFormat="1" applyFill="1"/>
    <xf numFmtId="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2" xfId="0" applyFont="1" applyFill="1" applyBorder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/>
    <xf numFmtId="3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2" fillId="0" borderId="0" xfId="1" applyNumberFormat="1" applyFont="1" applyFill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ocupados!$L$14</c:f>
              <c:strCache>
                <c:ptCount val="1"/>
                <c:pt idx="0">
                  <c:v>Ocupados (55+)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9734999829848431E-2"/>
                  <c:y val="-1.835385436361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40-B749-8374-573E03131294}"/>
                </c:ext>
              </c:extLst>
            </c:dLbl>
            <c:dLbl>
              <c:idx val="2"/>
              <c:layout>
                <c:manualLayout>
                  <c:x val="-3.324499994328281E-2"/>
                  <c:y val="-4.1296172318124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40-B749-8374-573E031312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ocupados!$M$13:$R$13</c:f>
              <c:strCache>
                <c:ptCount val="6"/>
                <c:pt idx="0">
                  <c:v>EFM 2019</c:v>
                </c:pt>
                <c:pt idx="1">
                  <c:v>EFM 2020</c:v>
                </c:pt>
                <c:pt idx="2">
                  <c:v>MJJ 2020</c:v>
                </c:pt>
                <c:pt idx="3">
                  <c:v>EFM 2021</c:v>
                </c:pt>
                <c:pt idx="4">
                  <c:v>DEF 2022</c:v>
                </c:pt>
                <c:pt idx="5">
                  <c:v>EFM 2022</c:v>
                </c:pt>
              </c:strCache>
            </c:strRef>
          </c:cat>
          <c:val>
            <c:numRef>
              <c:f>ocupados!$M$14:$R$14</c:f>
              <c:numCache>
                <c:formatCode>0.0%</c:formatCode>
                <c:ptCount val="6"/>
                <c:pt idx="0">
                  <c:v>0.443</c:v>
                </c:pt>
                <c:pt idx="1">
                  <c:v>0.42199999999999999</c:v>
                </c:pt>
                <c:pt idx="2">
                  <c:v>0.32200000000000001</c:v>
                </c:pt>
                <c:pt idx="3">
                  <c:v>0.35830000000000001</c:v>
                </c:pt>
                <c:pt idx="4">
                  <c:v>0.37169999999999997</c:v>
                </c:pt>
                <c:pt idx="5">
                  <c:v>0.37390000000000001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0-B749-8374-573E03131294}"/>
            </c:ext>
          </c:extLst>
        </c:ser>
        <c:ser>
          <c:idx val="1"/>
          <c:order val="1"/>
          <c:tx>
            <c:strRef>
              <c:f>ocupados!$L$15</c:f>
              <c:strCache>
                <c:ptCount val="1"/>
                <c:pt idx="0">
                  <c:v>Mujeres mayores (55+)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4194166505967972E-2"/>
                  <c:y val="-4.5884635909027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40-B749-8374-573E03131294}"/>
                </c:ext>
              </c:extLst>
            </c:dLbl>
            <c:dLbl>
              <c:idx val="2"/>
              <c:layout>
                <c:manualLayout>
                  <c:x val="-5.5408333238804681E-2"/>
                  <c:y val="5.0473099499929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40-B749-8374-573E031312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ocupados!$M$13:$R$13</c:f>
              <c:strCache>
                <c:ptCount val="6"/>
                <c:pt idx="0">
                  <c:v>EFM 2019</c:v>
                </c:pt>
                <c:pt idx="1">
                  <c:v>EFM 2020</c:v>
                </c:pt>
                <c:pt idx="2">
                  <c:v>MJJ 2020</c:v>
                </c:pt>
                <c:pt idx="3">
                  <c:v>EFM 2021</c:v>
                </c:pt>
                <c:pt idx="4">
                  <c:v>DEF 2022</c:v>
                </c:pt>
                <c:pt idx="5">
                  <c:v>EFM 2022</c:v>
                </c:pt>
              </c:strCache>
            </c:strRef>
          </c:cat>
          <c:val>
            <c:numRef>
              <c:f>ocupados!$M$15:$R$15</c:f>
              <c:numCache>
                <c:formatCode>0.0%</c:formatCode>
                <c:ptCount val="6"/>
                <c:pt idx="0">
                  <c:v>0.30599999999999999</c:v>
                </c:pt>
                <c:pt idx="1">
                  <c:v>0.28599999999999998</c:v>
                </c:pt>
                <c:pt idx="2">
                  <c:v>0.20799999999999999</c:v>
                </c:pt>
                <c:pt idx="3">
                  <c:v>0.23250000000000001</c:v>
                </c:pt>
                <c:pt idx="4">
                  <c:v>0.245</c:v>
                </c:pt>
                <c:pt idx="5">
                  <c:v>0.245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0-B749-8374-573E03131294}"/>
            </c:ext>
          </c:extLst>
        </c:ser>
        <c:ser>
          <c:idx val="2"/>
          <c:order val="2"/>
          <c:tx>
            <c:strRef>
              <c:f>ocupados!$L$16</c:f>
              <c:strCache>
                <c:ptCount val="1"/>
                <c:pt idx="0">
                  <c:v>Hombres mayores (55+)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9734999829848431E-2"/>
                  <c:y val="-4.5884635909027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40-B749-8374-573E03131294}"/>
                </c:ext>
              </c:extLst>
            </c:dLbl>
            <c:dLbl>
              <c:idx val="2"/>
              <c:layout>
                <c:manualLayout>
                  <c:x val="-3.8785833267163276E-2"/>
                  <c:y val="-5.0473099499929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40-B749-8374-573E031312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ocupados!$M$13:$R$13</c:f>
              <c:strCache>
                <c:ptCount val="6"/>
                <c:pt idx="0">
                  <c:v>EFM 2019</c:v>
                </c:pt>
                <c:pt idx="1">
                  <c:v>EFM 2020</c:v>
                </c:pt>
                <c:pt idx="2">
                  <c:v>MJJ 2020</c:v>
                </c:pt>
                <c:pt idx="3">
                  <c:v>EFM 2021</c:v>
                </c:pt>
                <c:pt idx="4">
                  <c:v>DEF 2022</c:v>
                </c:pt>
                <c:pt idx="5">
                  <c:v>EFM 2022</c:v>
                </c:pt>
              </c:strCache>
            </c:strRef>
          </c:cat>
          <c:val>
            <c:numRef>
              <c:f>ocupados!$M$16:$R$16</c:f>
              <c:numCache>
                <c:formatCode>0.0%</c:formatCode>
                <c:ptCount val="6"/>
                <c:pt idx="0">
                  <c:v>0.60799999999999998</c:v>
                </c:pt>
                <c:pt idx="1">
                  <c:v>0.58499999999999996</c:v>
                </c:pt>
                <c:pt idx="2">
                  <c:v>0.4587</c:v>
                </c:pt>
                <c:pt idx="3">
                  <c:v>0.5091</c:v>
                </c:pt>
                <c:pt idx="4">
                  <c:v>0.52270000000000005</c:v>
                </c:pt>
                <c:pt idx="5">
                  <c:v>0.52759999999999996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0-B749-8374-573E03131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729647"/>
        <c:axId val="367754543"/>
      </c:lineChart>
      <c:catAx>
        <c:axId val="36772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367754543"/>
        <c:crosses val="autoZero"/>
        <c:auto val="1"/>
        <c:lblAlgn val="ctr"/>
        <c:lblOffset val="100"/>
        <c:noMultiLvlLbl val="0"/>
      </c:catAx>
      <c:valAx>
        <c:axId val="367754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36772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323717769569718E-2"/>
          <c:y val="0.92543080744713258"/>
          <c:w val="0.89999993424206415"/>
          <c:h val="7.45691925528674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Garamond" panose="02020404030301010803" pitchFamily="18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desocupados!$L$44</c:f>
              <c:strCache>
                <c:ptCount val="1"/>
                <c:pt idx="0">
                  <c:v>55+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112729512254341E-2"/>
                  <c:y val="-4.1446425871272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75-C845-969E-F7688F93F5E0}"/>
                </c:ext>
              </c:extLst>
            </c:dLbl>
            <c:dLbl>
              <c:idx val="1"/>
              <c:layout>
                <c:manualLayout>
                  <c:x val="-5.8703543145123216E-2"/>
                  <c:y val="-4.6051584301413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75-C845-969E-F7688F93F5E0}"/>
                </c:ext>
              </c:extLst>
            </c:dLbl>
            <c:dLbl>
              <c:idx val="2"/>
              <c:layout>
                <c:manualLayout>
                  <c:x val="-2.2363254531475613E-2"/>
                  <c:y val="-3.6841267441131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75-C845-969E-F7688F93F5E0}"/>
                </c:ext>
              </c:extLst>
            </c:dLbl>
            <c:dLbl>
              <c:idx val="3"/>
              <c:layout>
                <c:manualLayout>
                  <c:x val="0"/>
                  <c:y val="-2.3025792150706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75-C845-969E-F7688F93F5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desocupados!$M$43:$Q$43</c:f>
              <c:strCache>
                <c:ptCount val="5"/>
                <c:pt idx="0">
                  <c:v>EFM 2019</c:v>
                </c:pt>
                <c:pt idx="1">
                  <c:v>EFM 2020</c:v>
                </c:pt>
                <c:pt idx="2">
                  <c:v>MJJ 2020</c:v>
                </c:pt>
                <c:pt idx="3">
                  <c:v>EFM 2021</c:v>
                </c:pt>
                <c:pt idx="4">
                  <c:v>DEF 2022</c:v>
                </c:pt>
              </c:strCache>
            </c:strRef>
          </c:cat>
          <c:val>
            <c:numRef>
              <c:f>desocupados!$M$44:$Q$44</c:f>
              <c:numCache>
                <c:formatCode>0.0%</c:formatCode>
                <c:ptCount val="5"/>
                <c:pt idx="0">
                  <c:v>3.5999999999999997E-2</c:v>
                </c:pt>
                <c:pt idx="1">
                  <c:v>4.8000000000000001E-2</c:v>
                </c:pt>
                <c:pt idx="2">
                  <c:v>7.4499999999999997E-2</c:v>
                </c:pt>
                <c:pt idx="3">
                  <c:v>6.2E-2</c:v>
                </c:pt>
                <c:pt idx="4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75-C845-969E-F7688F93F5E0}"/>
            </c:ext>
          </c:extLst>
        </c:ser>
        <c:ser>
          <c:idx val="1"/>
          <c:order val="1"/>
          <c:tx>
            <c:strRef>
              <c:f>desocupados!$L$45</c:f>
              <c:strCache>
                <c:ptCount val="1"/>
                <c:pt idx="0">
                  <c:v>60+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3977034082172194E-2"/>
                  <c:y val="2.3025792150706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75-C845-969E-F7688F93F5E0}"/>
                </c:ext>
              </c:extLst>
            </c:dLbl>
            <c:dLbl>
              <c:idx val="2"/>
              <c:layout>
                <c:manualLayout>
                  <c:x val="-2.515866134791005E-2"/>
                  <c:y val="4.6051584301413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75-C845-969E-F7688F93F5E0}"/>
                </c:ext>
              </c:extLst>
            </c:dLbl>
            <c:dLbl>
              <c:idx val="3"/>
              <c:layout>
                <c:manualLayout>
                  <c:x val="-2.7954068164344387E-2"/>
                  <c:y val="5.9867059591837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75-C845-969E-F7688F93F5E0}"/>
                </c:ext>
              </c:extLst>
            </c:dLbl>
            <c:dLbl>
              <c:idx val="4"/>
              <c:layout>
                <c:manualLayout>
                  <c:x val="-5.590813632868878E-3"/>
                  <c:y val="2.3025792150706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75-C845-969E-F7688F93F5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desocupados!$M$43:$Q$43</c:f>
              <c:strCache>
                <c:ptCount val="5"/>
                <c:pt idx="0">
                  <c:v>EFM 2019</c:v>
                </c:pt>
                <c:pt idx="1">
                  <c:v>EFM 2020</c:v>
                </c:pt>
                <c:pt idx="2">
                  <c:v>MJJ 2020</c:v>
                </c:pt>
                <c:pt idx="3">
                  <c:v>EFM 2021</c:v>
                </c:pt>
                <c:pt idx="4">
                  <c:v>DEF 2022</c:v>
                </c:pt>
              </c:strCache>
            </c:strRef>
          </c:cat>
          <c:val>
            <c:numRef>
              <c:f>desocupados!$M$45:$Q$45</c:f>
              <c:numCache>
                <c:formatCode>0.0%</c:formatCode>
                <c:ptCount val="5"/>
                <c:pt idx="0" formatCode="0%">
                  <c:v>0.03</c:v>
                </c:pt>
                <c:pt idx="1">
                  <c:v>4.345322560734232E-2</c:v>
                </c:pt>
                <c:pt idx="2">
                  <c:v>6.2559800961646234E-2</c:v>
                </c:pt>
                <c:pt idx="3">
                  <c:v>5.6800000000000003E-2</c:v>
                </c:pt>
                <c:pt idx="4">
                  <c:v>4.2299999999999997E-2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5-C845-969E-F7688F93F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889391"/>
        <c:axId val="253600831"/>
      </c:lineChart>
      <c:catAx>
        <c:axId val="411889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253600831"/>
        <c:crosses val="autoZero"/>
        <c:auto val="1"/>
        <c:lblAlgn val="ctr"/>
        <c:lblOffset val="100"/>
        <c:noMultiLvlLbl val="0"/>
      </c:catAx>
      <c:valAx>
        <c:axId val="25360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411889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Garamond" panose="02020404030301010803" pitchFamily="18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desocupados!$V$34</c:f>
              <c:strCache>
                <c:ptCount val="1"/>
                <c:pt idx="0">
                  <c:v>55+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4321482475593303E-2"/>
                  <c:y val="-4.5523409482985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0A-9A43-8258-6FFBCBC61E0C}"/>
                </c:ext>
              </c:extLst>
            </c:dLbl>
            <c:dLbl>
              <c:idx val="1"/>
              <c:layout>
                <c:manualLayout>
                  <c:x val="-4.9861531486403175E-2"/>
                  <c:y val="-4.0972287713226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0A-9A43-8258-6FFBCBC61E0C}"/>
                </c:ext>
              </c:extLst>
            </c:dLbl>
            <c:dLbl>
              <c:idx val="2"/>
              <c:layout>
                <c:manualLayout>
                  <c:x val="-1.9391884463632256E-2"/>
                  <c:y val="-3.1868288257091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0A-9A43-8258-6FFBCBC61E0C}"/>
                </c:ext>
              </c:extLst>
            </c:dLbl>
            <c:dLbl>
              <c:idx val="3"/>
              <c:layout>
                <c:manualLayout>
                  <c:x val="-1.385134604545161E-2"/>
                  <c:y val="-3.186828825709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0A-9A43-8258-6FFBCBC61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desocupados!$W$33:$AA$33</c:f>
              <c:strCache>
                <c:ptCount val="5"/>
                <c:pt idx="0">
                  <c:v>EFM 2019</c:v>
                </c:pt>
                <c:pt idx="1">
                  <c:v>EFM 2020</c:v>
                </c:pt>
                <c:pt idx="2">
                  <c:v>MJJ 2020</c:v>
                </c:pt>
                <c:pt idx="3">
                  <c:v>EFM 2021</c:v>
                </c:pt>
                <c:pt idx="4">
                  <c:v>DEF 2022</c:v>
                </c:pt>
              </c:strCache>
            </c:strRef>
          </c:cat>
          <c:val>
            <c:numRef>
              <c:f>desocupados!$W$34:$AA$34</c:f>
              <c:numCache>
                <c:formatCode>0%</c:formatCode>
                <c:ptCount val="5"/>
                <c:pt idx="0" formatCode="0.0%">
                  <c:v>3.7999999999999999E-2</c:v>
                </c:pt>
                <c:pt idx="1">
                  <c:v>0.05</c:v>
                </c:pt>
                <c:pt idx="2" formatCode="0.0%">
                  <c:v>7.7600000000000002E-2</c:v>
                </c:pt>
                <c:pt idx="3" formatCode="0.0%">
                  <c:v>6.6000000000000003E-2</c:v>
                </c:pt>
                <c:pt idx="4" formatCode="0.0%">
                  <c:v>5.3400000000000003E-2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A-9A43-8258-6FFBCBC61E0C}"/>
            </c:ext>
          </c:extLst>
        </c:ser>
        <c:ser>
          <c:idx val="1"/>
          <c:order val="1"/>
          <c:tx>
            <c:strRef>
              <c:f>desocupados!$V$35</c:f>
              <c:strCache>
                <c:ptCount val="1"/>
                <c:pt idx="0">
                  <c:v>60+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932422881812924E-2"/>
                  <c:y val="3.6420900865247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0A-9A43-8258-6FFBCBC61E0C}"/>
                </c:ext>
              </c:extLst>
            </c:dLbl>
            <c:dLbl>
              <c:idx val="1"/>
              <c:layout>
                <c:manualLayout>
                  <c:x val="-1.9391884463632304E-2"/>
                  <c:y val="4.5526126081559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0A-9A43-8258-6FFBCBC61E0C}"/>
                </c:ext>
              </c:extLst>
            </c:dLbl>
            <c:dLbl>
              <c:idx val="2"/>
              <c:layout>
                <c:manualLayout>
                  <c:x val="-3.324182060961911E-2"/>
                  <c:y val="4.5521975155292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0A-9A43-8258-6FFBCBC61E0C}"/>
                </c:ext>
              </c:extLst>
            </c:dLbl>
            <c:dLbl>
              <c:idx val="3"/>
              <c:layout>
                <c:manualLayout>
                  <c:x val="-4.4320828242124827E-2"/>
                  <c:y val="4.5524843810678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0A-9A43-8258-6FFBCBC61E0C}"/>
                </c:ext>
              </c:extLst>
            </c:dLbl>
            <c:dLbl>
              <c:idx val="4"/>
              <c:layout>
                <c:manualLayout>
                  <c:x val="-1.6617530098556012E-2"/>
                  <c:y val="3.18682512640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0A-9A43-8258-6FFBCBC61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desocupados!$W$33:$AA$33</c:f>
              <c:strCache>
                <c:ptCount val="5"/>
                <c:pt idx="0">
                  <c:v>EFM 2019</c:v>
                </c:pt>
                <c:pt idx="1">
                  <c:v>EFM 2020</c:v>
                </c:pt>
                <c:pt idx="2">
                  <c:v>MJJ 2020</c:v>
                </c:pt>
                <c:pt idx="3">
                  <c:v>EFM 2021</c:v>
                </c:pt>
                <c:pt idx="4">
                  <c:v>DEF 2022</c:v>
                </c:pt>
              </c:strCache>
            </c:strRef>
          </c:cat>
          <c:val>
            <c:numRef>
              <c:f>desocupados!$W$35:$AA$35</c:f>
              <c:numCache>
                <c:formatCode>0.0%</c:formatCode>
                <c:ptCount val="5"/>
                <c:pt idx="0">
                  <c:v>3.2000000000000001E-2</c:v>
                </c:pt>
                <c:pt idx="1">
                  <c:v>4.3499999999999997E-2</c:v>
                </c:pt>
                <c:pt idx="2">
                  <c:v>6.6000000000000003E-2</c:v>
                </c:pt>
                <c:pt idx="3">
                  <c:v>6.0999999999999999E-2</c:v>
                </c:pt>
                <c:pt idx="4">
                  <c:v>4.7699999999999999E-2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0A-9A43-8258-6FFBCBC61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707135"/>
        <c:axId val="85737055"/>
      </c:lineChart>
      <c:catAx>
        <c:axId val="461707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85737055"/>
        <c:crosses val="autoZero"/>
        <c:auto val="1"/>
        <c:lblAlgn val="ctr"/>
        <c:lblOffset val="100"/>
        <c:noMultiLvlLbl val="0"/>
      </c:catAx>
      <c:valAx>
        <c:axId val="85737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461707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Garamond" panose="02020404030301010803" pitchFamily="18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ocupados!$I$37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ocupados!$H$38:$H$53</c:f>
              <c:strCache>
                <c:ptCount val="16"/>
                <c:pt idx="0">
                  <c:v>Tarapacá</c:v>
                </c:pt>
                <c:pt idx="1">
                  <c:v>Antofagasta</c:v>
                </c:pt>
                <c:pt idx="2">
                  <c:v>Atacama</c:v>
                </c:pt>
                <c:pt idx="3">
                  <c:v>Coquimbo</c:v>
                </c:pt>
                <c:pt idx="4">
                  <c:v>Valparaíso</c:v>
                </c:pt>
                <c:pt idx="5">
                  <c:v>O'Higgins</c:v>
                </c:pt>
                <c:pt idx="6">
                  <c:v>Maule</c:v>
                </c:pt>
                <c:pt idx="7">
                  <c:v>Biobío</c:v>
                </c:pt>
                <c:pt idx="8">
                  <c:v>La Araucanía</c:v>
                </c:pt>
                <c:pt idx="9">
                  <c:v>Los Lagos</c:v>
                </c:pt>
                <c:pt idx="10">
                  <c:v>Aysén</c:v>
                </c:pt>
                <c:pt idx="11">
                  <c:v>Magallanes</c:v>
                </c:pt>
                <c:pt idx="12">
                  <c:v>Metropolitana</c:v>
                </c:pt>
                <c:pt idx="13">
                  <c:v>Los Ríos</c:v>
                </c:pt>
                <c:pt idx="14">
                  <c:v>Arica y Parinacota</c:v>
                </c:pt>
                <c:pt idx="15">
                  <c:v>Ñuble</c:v>
                </c:pt>
              </c:strCache>
            </c:strRef>
          </c:cat>
          <c:val>
            <c:numRef>
              <c:f>ocupados!$I$38:$I$53</c:f>
              <c:numCache>
                <c:formatCode>0.0%</c:formatCode>
                <c:ptCount val="16"/>
                <c:pt idx="0">
                  <c:v>0.40802648271487474</c:v>
                </c:pt>
                <c:pt idx="1">
                  <c:v>0.4141160135860138</c:v>
                </c:pt>
                <c:pt idx="2">
                  <c:v>0.44389447820121525</c:v>
                </c:pt>
                <c:pt idx="3">
                  <c:v>0.36237464266581965</c:v>
                </c:pt>
                <c:pt idx="4">
                  <c:v>0.35386749249456279</c:v>
                </c:pt>
                <c:pt idx="5">
                  <c:v>0.39557702389258709</c:v>
                </c:pt>
                <c:pt idx="6">
                  <c:v>0.37517317191093452</c:v>
                </c:pt>
                <c:pt idx="7">
                  <c:v>0.31701664347963648</c:v>
                </c:pt>
                <c:pt idx="8">
                  <c:v>0.31877013661510667</c:v>
                </c:pt>
                <c:pt idx="9">
                  <c:v>0.3085946258528055</c:v>
                </c:pt>
                <c:pt idx="10">
                  <c:v>0.56567907927108962</c:v>
                </c:pt>
                <c:pt idx="11">
                  <c:v>0.42771078648696575</c:v>
                </c:pt>
                <c:pt idx="12">
                  <c:v>0.39951280505127135</c:v>
                </c:pt>
                <c:pt idx="13">
                  <c:v>0.36553845733340617</c:v>
                </c:pt>
                <c:pt idx="14">
                  <c:v>0.360707953089064</c:v>
                </c:pt>
                <c:pt idx="15">
                  <c:v>0.34585851966852837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9-8F48-8132-DF79E2D71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-27"/>
        <c:axId val="2093796464"/>
        <c:axId val="393446911"/>
      </c:barChart>
      <c:catAx>
        <c:axId val="209379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393446911"/>
        <c:crosses val="autoZero"/>
        <c:auto val="1"/>
        <c:lblAlgn val="ctr"/>
        <c:lblOffset val="100"/>
        <c:noMultiLvlLbl val="0"/>
      </c:catAx>
      <c:valAx>
        <c:axId val="393446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209379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Garamond" panose="02020404030301010803" pitchFamily="18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ocupados!$U$11</c:f>
              <c:strCache>
                <c:ptCount val="1"/>
                <c:pt idx="0">
                  <c:v>55+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9074891884900058E-2"/>
                  <c:y val="-3.5948076258984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6B-AD4F-B5DD-965F1211AEF4}"/>
                </c:ext>
              </c:extLst>
            </c:dLbl>
            <c:dLbl>
              <c:idx val="1"/>
              <c:layout>
                <c:manualLayout>
                  <c:x val="-2.3788547905827368E-2"/>
                  <c:y val="-2.795961486809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6B-AD4F-B5DD-965F1211AEF4}"/>
                </c:ext>
              </c:extLst>
            </c:dLbl>
            <c:dLbl>
              <c:idx val="2"/>
              <c:layout>
                <c:manualLayout>
                  <c:x val="-3.9647579843045531E-2"/>
                  <c:y val="-3.1953845563541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6B-AD4F-B5DD-965F1211AEF4}"/>
                </c:ext>
              </c:extLst>
            </c:dLbl>
            <c:dLbl>
              <c:idx val="3"/>
              <c:layout>
                <c:manualLayout>
                  <c:x val="-4.4933923822118367E-2"/>
                  <c:y val="-3.5948076258984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6B-AD4F-B5DD-965F1211AE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ocupados!$V$10:$AA$10</c:f>
              <c:strCache>
                <c:ptCount val="6"/>
                <c:pt idx="0">
                  <c:v>EFM 2019</c:v>
                </c:pt>
                <c:pt idx="1">
                  <c:v>EFM 2020</c:v>
                </c:pt>
                <c:pt idx="2">
                  <c:v>MJJ 2020</c:v>
                </c:pt>
                <c:pt idx="3">
                  <c:v>EFM 2021</c:v>
                </c:pt>
                <c:pt idx="4">
                  <c:v>DEF 2022</c:v>
                </c:pt>
                <c:pt idx="5">
                  <c:v>EFM 2022</c:v>
                </c:pt>
              </c:strCache>
            </c:strRef>
          </c:cat>
          <c:val>
            <c:numRef>
              <c:f>ocupados!$V$11:$AA$11</c:f>
              <c:numCache>
                <c:formatCode>0.0%</c:formatCode>
                <c:ptCount val="6"/>
                <c:pt idx="0">
                  <c:v>0.443</c:v>
                </c:pt>
                <c:pt idx="1">
                  <c:v>0.42199999999999999</c:v>
                </c:pt>
                <c:pt idx="2">
                  <c:v>0.32200000000000001</c:v>
                </c:pt>
                <c:pt idx="3">
                  <c:v>0.35830000000000001</c:v>
                </c:pt>
                <c:pt idx="4">
                  <c:v>0.37169999999999997</c:v>
                </c:pt>
                <c:pt idx="5">
                  <c:v>0.37390000000000001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6B-AD4F-B5DD-965F1211AEF4}"/>
            </c:ext>
          </c:extLst>
        </c:ser>
        <c:ser>
          <c:idx val="1"/>
          <c:order val="1"/>
          <c:tx>
            <c:strRef>
              <c:f>ocupados!$U$12</c:f>
              <c:strCache>
                <c:ptCount val="1"/>
                <c:pt idx="0">
                  <c:v>60+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9074891884900058E-2"/>
                  <c:y val="4.3936537649870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6B-AD4F-B5DD-965F1211AEF4}"/>
                </c:ext>
              </c:extLst>
            </c:dLbl>
            <c:dLbl>
              <c:idx val="1"/>
              <c:layout>
                <c:manualLayout>
                  <c:x val="-6.0792955759336485E-2"/>
                  <c:y val="4.3936537649870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6B-AD4F-B5DD-965F1211AEF4}"/>
                </c:ext>
              </c:extLst>
            </c:dLbl>
            <c:dLbl>
              <c:idx val="2"/>
              <c:layout>
                <c:manualLayout>
                  <c:x val="-4.493392382211827E-2"/>
                  <c:y val="3.1953845563541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6B-AD4F-B5DD-965F1211AEF4}"/>
                </c:ext>
              </c:extLst>
            </c:dLbl>
            <c:dLbl>
              <c:idx val="3"/>
              <c:layout>
                <c:manualLayout>
                  <c:x val="-2.9074891884900058E-2"/>
                  <c:y val="2.3965384172656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6B-AD4F-B5DD-965F1211AE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ocupados!$V$10:$AA$10</c:f>
              <c:strCache>
                <c:ptCount val="6"/>
                <c:pt idx="0">
                  <c:v>EFM 2019</c:v>
                </c:pt>
                <c:pt idx="1">
                  <c:v>EFM 2020</c:v>
                </c:pt>
                <c:pt idx="2">
                  <c:v>MJJ 2020</c:v>
                </c:pt>
                <c:pt idx="3">
                  <c:v>EFM 2021</c:v>
                </c:pt>
                <c:pt idx="4">
                  <c:v>DEF 2022</c:v>
                </c:pt>
                <c:pt idx="5">
                  <c:v>EFM 2022</c:v>
                </c:pt>
              </c:strCache>
            </c:strRef>
          </c:cat>
          <c:val>
            <c:numRef>
              <c:f>ocupados!$V$12:$AA$12</c:f>
              <c:numCache>
                <c:formatCode>0.0%</c:formatCode>
                <c:ptCount val="6"/>
                <c:pt idx="0">
                  <c:v>0.35199999999999998</c:v>
                </c:pt>
                <c:pt idx="1">
                  <c:v>0.33214699536175457</c:v>
                </c:pt>
                <c:pt idx="2">
                  <c:v>0.23403081969199613</c:v>
                </c:pt>
                <c:pt idx="3">
                  <c:v>0.27200000000000002</c:v>
                </c:pt>
                <c:pt idx="4">
                  <c:v>0.27900000000000003</c:v>
                </c:pt>
                <c:pt idx="5">
                  <c:v>0.2823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B-AD4F-B5DD-965F1211A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135583"/>
        <c:axId val="605352303"/>
      </c:lineChart>
      <c:catAx>
        <c:axId val="374135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605352303"/>
        <c:crosses val="autoZero"/>
        <c:auto val="1"/>
        <c:lblAlgn val="ctr"/>
        <c:lblOffset val="100"/>
        <c:noMultiLvlLbl val="0"/>
      </c:catAx>
      <c:valAx>
        <c:axId val="605352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374135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Garamond" panose="02020404030301010803" pitchFamily="18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informalidad!$D$63</c:f>
              <c:strCache>
                <c:ptCount val="1"/>
                <c:pt idx="0">
                  <c:v>55+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4.5691046497655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39-3946-AFFA-5477012165F1}"/>
                </c:ext>
              </c:extLst>
            </c:dLbl>
            <c:dLbl>
              <c:idx val="1"/>
              <c:layout>
                <c:manualLayout>
                  <c:x val="0"/>
                  <c:y val="4.5691046497655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39-3946-AFFA-5477012165F1}"/>
                </c:ext>
              </c:extLst>
            </c:dLbl>
            <c:dLbl>
              <c:idx val="2"/>
              <c:layout>
                <c:manualLayout>
                  <c:x val="-9.6575182015434498E-17"/>
                  <c:y val="9.138209299531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439-3946-AFFA-5477012165F1}"/>
                </c:ext>
              </c:extLst>
            </c:dLbl>
            <c:dLbl>
              <c:idx val="3"/>
              <c:layout>
                <c:manualLayout>
                  <c:x val="0"/>
                  <c:y val="9.138209299531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39-3946-AFFA-5477012165F1}"/>
                </c:ext>
              </c:extLst>
            </c:dLbl>
            <c:dLbl>
              <c:idx val="4"/>
              <c:layout>
                <c:manualLayout>
                  <c:x val="0"/>
                  <c:y val="4.5691046497655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39-3946-AFFA-5477012165F1}"/>
                </c:ext>
              </c:extLst>
            </c:dLbl>
            <c:dLbl>
              <c:idx val="5"/>
              <c:layout>
                <c:manualLayout>
                  <c:x val="0"/>
                  <c:y val="4.5691046497654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39-3946-AFFA-5477012165F1}"/>
                </c:ext>
              </c:extLst>
            </c:dLbl>
            <c:dLbl>
              <c:idx val="6"/>
              <c:layout>
                <c:manualLayout>
                  <c:x val="0"/>
                  <c:y val="9.138209299531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39-3946-AFFA-5477012165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informalidad!$C$64:$C$70</c:f>
              <c:strCache>
                <c:ptCount val="7"/>
                <c:pt idx="0">
                  <c:v>Empleador</c:v>
                </c:pt>
                <c:pt idx="1">
                  <c:v>Cuenta propia</c:v>
                </c:pt>
                <c:pt idx="2">
                  <c:v>Asalariado sector privado</c:v>
                </c:pt>
                <c:pt idx="3">
                  <c:v>Asalariado sector público</c:v>
                </c:pt>
                <c:pt idx="4">
                  <c:v>Personal de servicio doméstico puertas afuera </c:v>
                </c:pt>
                <c:pt idx="5">
                  <c:v>Personal de servicio doméstico puertas adentro </c:v>
                </c:pt>
                <c:pt idx="6">
                  <c:v>Familiar o personal no remunerado</c:v>
                </c:pt>
              </c:strCache>
            </c:strRef>
          </c:cat>
          <c:val>
            <c:numRef>
              <c:f>informalidad!$D$64:$D$70</c:f>
              <c:numCache>
                <c:formatCode>0.0%</c:formatCode>
                <c:ptCount val="7"/>
                <c:pt idx="0" formatCode="0%">
                  <c:v>1.9524432371881E-2</c:v>
                </c:pt>
                <c:pt idx="1">
                  <c:v>0.56389584068533027</c:v>
                </c:pt>
                <c:pt idx="2">
                  <c:v>0.26534708440038463</c:v>
                </c:pt>
                <c:pt idx="3">
                  <c:v>4.358582653712044E-2</c:v>
                </c:pt>
                <c:pt idx="4" formatCode="0%">
                  <c:v>7.0149899797003951E-2</c:v>
                </c:pt>
                <c:pt idx="5">
                  <c:v>5.3807584346964614E-3</c:v>
                </c:pt>
                <c:pt idx="6">
                  <c:v>3.2116225762692109E-2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9-3946-AFFA-5477012165F1}"/>
            </c:ext>
          </c:extLst>
        </c:ser>
        <c:ser>
          <c:idx val="1"/>
          <c:order val="1"/>
          <c:tx>
            <c:strRef>
              <c:f>informalidad!$E$63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6575182015434498E-17"/>
                  <c:y val="-1.3707313949296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39-3946-AFFA-5477012165F1}"/>
                </c:ext>
              </c:extLst>
            </c:dLbl>
            <c:dLbl>
              <c:idx val="1"/>
              <c:layout>
                <c:manualLayout>
                  <c:x val="0"/>
                  <c:y val="-4.5691046497655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39-3946-AFFA-5477012165F1}"/>
                </c:ext>
              </c:extLst>
            </c:dLbl>
            <c:dLbl>
              <c:idx val="2"/>
              <c:layout>
                <c:manualLayout>
                  <c:x val="0"/>
                  <c:y val="-9.138209299531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39-3946-AFFA-5477012165F1}"/>
                </c:ext>
              </c:extLst>
            </c:dLbl>
            <c:dLbl>
              <c:idx val="3"/>
              <c:layout>
                <c:manualLayout>
                  <c:x val="-9.6575182015434498E-17"/>
                  <c:y val="-4.56910464976557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39-3946-AFFA-5477012165F1}"/>
                </c:ext>
              </c:extLst>
            </c:dLbl>
            <c:dLbl>
              <c:idx val="4"/>
              <c:layout>
                <c:manualLayout>
                  <c:x val="0"/>
                  <c:y val="-9.138209299531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39-3946-AFFA-5477012165F1}"/>
                </c:ext>
              </c:extLst>
            </c:dLbl>
            <c:dLbl>
              <c:idx val="5"/>
              <c:layout>
                <c:manualLayout>
                  <c:x val="-9.6575182015434498E-17"/>
                  <c:y val="-9.138209299531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39-3946-AFFA-5477012165F1}"/>
                </c:ext>
              </c:extLst>
            </c:dLbl>
            <c:dLbl>
              <c:idx val="6"/>
              <c:layout>
                <c:manualLayout>
                  <c:x val="0"/>
                  <c:y val="-1.8276418599062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39-3946-AFFA-5477012165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informalidad!$C$64:$C$70</c:f>
              <c:strCache>
                <c:ptCount val="7"/>
                <c:pt idx="0">
                  <c:v>Empleador</c:v>
                </c:pt>
                <c:pt idx="1">
                  <c:v>Cuenta propia</c:v>
                </c:pt>
                <c:pt idx="2">
                  <c:v>Asalariado sector privado</c:v>
                </c:pt>
                <c:pt idx="3">
                  <c:v>Asalariado sector público</c:v>
                </c:pt>
                <c:pt idx="4">
                  <c:v>Personal de servicio doméstico puertas afuera </c:v>
                </c:pt>
                <c:pt idx="5">
                  <c:v>Personal de servicio doméstico puertas adentro </c:v>
                </c:pt>
                <c:pt idx="6">
                  <c:v>Familiar o personal no remunerado</c:v>
                </c:pt>
              </c:strCache>
            </c:strRef>
          </c:cat>
          <c:val>
            <c:numRef>
              <c:f>informalidad!$E$64:$E$70</c:f>
              <c:numCache>
                <c:formatCode>0.0%</c:formatCode>
                <c:ptCount val="7"/>
                <c:pt idx="0">
                  <c:v>1.8243839075290223E-2</c:v>
                </c:pt>
                <c:pt idx="1">
                  <c:v>0.54172416060171047</c:v>
                </c:pt>
                <c:pt idx="2" formatCode="0%">
                  <c:v>0.28991454537162392</c:v>
                </c:pt>
                <c:pt idx="3">
                  <c:v>4.4721874138084559E-2</c:v>
                </c:pt>
                <c:pt idx="4">
                  <c:v>5.841118912100568E-2</c:v>
                </c:pt>
                <c:pt idx="5">
                  <c:v>7.8777516881943579E-3</c:v>
                </c:pt>
                <c:pt idx="6">
                  <c:v>3.910670170168886E-2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39-3946-AFFA-547701216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7"/>
        <c:axId val="411923535"/>
        <c:axId val="840830943"/>
      </c:barChart>
      <c:catAx>
        <c:axId val="4119235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840830943"/>
        <c:crosses val="autoZero"/>
        <c:auto val="1"/>
        <c:lblAlgn val="ctr"/>
        <c:lblOffset val="100"/>
        <c:noMultiLvlLbl val="0"/>
      </c:catAx>
      <c:valAx>
        <c:axId val="840830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411923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Garamond" panose="02020404030301010803" pitchFamily="18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informalidad!$B$42</c:f>
              <c:strCache>
                <c:ptCount val="1"/>
                <c:pt idx="0">
                  <c:v>55+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362559184003873E-2"/>
                  <c:y val="3.74999907726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1D-164C-92EE-488AC245D119}"/>
                </c:ext>
              </c:extLst>
            </c:dLbl>
            <c:dLbl>
              <c:idx val="1"/>
              <c:layout>
                <c:manualLayout>
                  <c:x val="-5.5720597271977715E-2"/>
                  <c:y val="4.2253484993527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1D-164C-92EE-488AC245D119}"/>
                </c:ext>
              </c:extLst>
            </c:dLbl>
            <c:dLbl>
              <c:idx val="2"/>
              <c:layout>
                <c:manualLayout>
                  <c:x val="-4.7362551526666935E-2"/>
                  <c:y val="3.7599008413241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1D-164C-92EE-488AC245D119}"/>
                </c:ext>
              </c:extLst>
            </c:dLbl>
            <c:dLbl>
              <c:idx val="3"/>
              <c:layout>
                <c:manualLayout>
                  <c:x val="-4.7362559184003873E-2"/>
                  <c:y val="4.2187489619220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1D-164C-92EE-488AC245D119}"/>
                </c:ext>
              </c:extLst>
            </c:dLbl>
            <c:dLbl>
              <c:idx val="4"/>
              <c:layout>
                <c:manualLayout>
                  <c:x val="-2.6544668863331438E-2"/>
                  <c:y val="-2.775167711907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98-144C-AD28-FFFC8490F1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informalidad!$C$41:$H$41</c:f>
              <c:strCache>
                <c:ptCount val="6"/>
                <c:pt idx="0">
                  <c:v>EFM 2019</c:v>
                </c:pt>
                <c:pt idx="1">
                  <c:v>EFM 2020</c:v>
                </c:pt>
                <c:pt idx="2">
                  <c:v>MJJ 2020</c:v>
                </c:pt>
                <c:pt idx="3">
                  <c:v>EFM 2021</c:v>
                </c:pt>
                <c:pt idx="4">
                  <c:v>DEF 2022</c:v>
                </c:pt>
                <c:pt idx="5">
                  <c:v>EFM 2022</c:v>
                </c:pt>
              </c:strCache>
            </c:strRef>
          </c:cat>
          <c:val>
            <c:numRef>
              <c:f>informalidad!$C$42:$H$42</c:f>
              <c:numCache>
                <c:formatCode>0%</c:formatCode>
                <c:ptCount val="6"/>
                <c:pt idx="0" formatCode="0.0%">
                  <c:v>0.36599999999999999</c:v>
                </c:pt>
                <c:pt idx="1">
                  <c:v>0.38</c:v>
                </c:pt>
                <c:pt idx="2" formatCode="0.0%">
                  <c:v>0.28399999999999997</c:v>
                </c:pt>
                <c:pt idx="3" formatCode="0.0%">
                  <c:v>0.34100000000000003</c:v>
                </c:pt>
                <c:pt idx="4" formatCode="0.0%">
                  <c:v>0.35199999999999998</c:v>
                </c:pt>
                <c:pt idx="5" formatCode="0.0%">
                  <c:v>0.35299999999999998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1D-164C-92EE-488AC245D119}"/>
            </c:ext>
          </c:extLst>
        </c:ser>
        <c:ser>
          <c:idx val="1"/>
          <c:order val="1"/>
          <c:tx>
            <c:strRef>
              <c:f>informalidad!$B$43</c:f>
              <c:strCache>
                <c:ptCount val="1"/>
                <c:pt idx="0">
                  <c:v>60+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7841883531920526E-2"/>
                  <c:y val="-3.2581336062004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1D-164C-92EE-488AC245D119}"/>
                </c:ext>
              </c:extLst>
            </c:dLbl>
            <c:dLbl>
              <c:idx val="1"/>
              <c:layout>
                <c:manualLayout>
                  <c:x val="-1.948931847234435E-2"/>
                  <c:y val="-2.7926859481718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1D-164C-92EE-488AC245D119}"/>
                </c:ext>
              </c:extLst>
            </c:dLbl>
            <c:dLbl>
              <c:idx val="2"/>
              <c:layout>
                <c:manualLayout>
                  <c:x val="-4.1762825297880751E-2"/>
                  <c:y val="-4.6544765802864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1D-164C-92EE-488AC245D119}"/>
                </c:ext>
              </c:extLst>
            </c:dLbl>
            <c:dLbl>
              <c:idx val="3"/>
              <c:layout>
                <c:manualLayout>
                  <c:x val="-3.8978636944688595E-2"/>
                  <c:y val="-4.6544765802864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1D-164C-92EE-488AC245D119}"/>
                </c:ext>
              </c:extLst>
            </c:dLbl>
            <c:dLbl>
              <c:idx val="4"/>
              <c:layout>
                <c:manualLayout>
                  <c:x val="-1.7634058653267618E-2"/>
                  <c:y val="-3.7119142830088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1D-164C-92EE-488AC245D1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informalidad!$C$41:$H$41</c:f>
              <c:strCache>
                <c:ptCount val="6"/>
                <c:pt idx="0">
                  <c:v>EFM 2019</c:v>
                </c:pt>
                <c:pt idx="1">
                  <c:v>EFM 2020</c:v>
                </c:pt>
                <c:pt idx="2">
                  <c:v>MJJ 2020</c:v>
                </c:pt>
                <c:pt idx="3">
                  <c:v>EFM 2021</c:v>
                </c:pt>
                <c:pt idx="4">
                  <c:v>DEF 2022</c:v>
                </c:pt>
                <c:pt idx="5">
                  <c:v>EFM 2022</c:v>
                </c:pt>
              </c:strCache>
            </c:strRef>
          </c:cat>
          <c:val>
            <c:numRef>
              <c:f>informalidad!$C$43:$H$43</c:f>
              <c:numCache>
                <c:formatCode>0.0%</c:formatCode>
                <c:ptCount val="6"/>
                <c:pt idx="0">
                  <c:v>0.42799999999999999</c:v>
                </c:pt>
                <c:pt idx="1">
                  <c:v>0.44382071066201623</c:v>
                </c:pt>
                <c:pt idx="2">
                  <c:v>0.35890748235342629</c:v>
                </c:pt>
                <c:pt idx="3">
                  <c:v>0.40200000000000002</c:v>
                </c:pt>
                <c:pt idx="4" formatCode="0%">
                  <c:v>0.40975283399911072</c:v>
                </c:pt>
                <c:pt idx="5" formatCode="0%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D-164C-92EE-488AC245D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562735"/>
        <c:axId val="298567551"/>
      </c:lineChart>
      <c:catAx>
        <c:axId val="298562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298567551"/>
        <c:crosses val="autoZero"/>
        <c:auto val="1"/>
        <c:lblAlgn val="ctr"/>
        <c:lblOffset val="100"/>
        <c:noMultiLvlLbl val="0"/>
      </c:catAx>
      <c:valAx>
        <c:axId val="298567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298562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Garamond" panose="02020404030301010803" pitchFamily="18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 reg'!$K$28:$K$43</c:f>
              <c:strCache>
                <c:ptCount val="16"/>
                <c:pt idx="0">
                  <c:v>Magallanes</c:v>
                </c:pt>
                <c:pt idx="1">
                  <c:v>Antofagasta</c:v>
                </c:pt>
                <c:pt idx="2">
                  <c:v>Atacama</c:v>
                </c:pt>
                <c:pt idx="3">
                  <c:v>Biobío</c:v>
                </c:pt>
                <c:pt idx="4">
                  <c:v>Metropolitana</c:v>
                </c:pt>
                <c:pt idx="5">
                  <c:v>O'Higgins</c:v>
                </c:pt>
                <c:pt idx="6">
                  <c:v>Valparaíso</c:v>
                </c:pt>
                <c:pt idx="7">
                  <c:v>Arica y Parinacota</c:v>
                </c:pt>
                <c:pt idx="8">
                  <c:v>Coquimbo</c:v>
                </c:pt>
                <c:pt idx="9">
                  <c:v>Los Lagos</c:v>
                </c:pt>
                <c:pt idx="10">
                  <c:v>Maule</c:v>
                </c:pt>
                <c:pt idx="11">
                  <c:v>Aysén</c:v>
                </c:pt>
                <c:pt idx="12">
                  <c:v>Tarapacá</c:v>
                </c:pt>
                <c:pt idx="13">
                  <c:v>La Araucanía</c:v>
                </c:pt>
                <c:pt idx="14">
                  <c:v>Ñuble</c:v>
                </c:pt>
                <c:pt idx="15">
                  <c:v>Los Ríos</c:v>
                </c:pt>
              </c:strCache>
            </c:strRef>
          </c:cat>
          <c:val>
            <c:numRef>
              <c:f>'info reg'!$L$28:$L$43</c:f>
              <c:numCache>
                <c:formatCode>0.0%</c:formatCode>
                <c:ptCount val="16"/>
                <c:pt idx="0">
                  <c:v>0.27664889512197272</c:v>
                </c:pt>
                <c:pt idx="1">
                  <c:v>0.29703513085599503</c:v>
                </c:pt>
                <c:pt idx="2">
                  <c:v>0.30066152330770485</c:v>
                </c:pt>
                <c:pt idx="3">
                  <c:v>0.31304193715517764</c:v>
                </c:pt>
                <c:pt idx="4">
                  <c:v>0.32843102264553953</c:v>
                </c:pt>
                <c:pt idx="5">
                  <c:v>0.34308067956138755</c:v>
                </c:pt>
                <c:pt idx="6">
                  <c:v>0.34724600651592386</c:v>
                </c:pt>
                <c:pt idx="7" formatCode="0%">
                  <c:v>0.36049857000733976</c:v>
                </c:pt>
                <c:pt idx="8">
                  <c:v>0.38746964542083789</c:v>
                </c:pt>
                <c:pt idx="9">
                  <c:v>0.39743355051446877</c:v>
                </c:pt>
                <c:pt idx="10">
                  <c:v>0.3977554965388132</c:v>
                </c:pt>
                <c:pt idx="11">
                  <c:v>0.41313378373895643</c:v>
                </c:pt>
                <c:pt idx="12">
                  <c:v>0.42241204783775105</c:v>
                </c:pt>
                <c:pt idx="13">
                  <c:v>0.44005536691026642</c:v>
                </c:pt>
                <c:pt idx="14">
                  <c:v>0.45699868035039604</c:v>
                </c:pt>
                <c:pt idx="15" formatCode="0%">
                  <c:v>0.46043059492626892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A-E647-AFBA-D9A3AA00A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6"/>
        <c:axId val="521129583"/>
        <c:axId val="520201855"/>
      </c:barChart>
      <c:catAx>
        <c:axId val="521129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520201855"/>
        <c:crosses val="autoZero"/>
        <c:auto val="1"/>
        <c:lblAlgn val="ctr"/>
        <c:lblOffset val="100"/>
        <c:noMultiLvlLbl val="0"/>
      </c:catAx>
      <c:valAx>
        <c:axId val="520201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521129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Garamond" panose="02020404030301010803" pitchFamily="18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'estaditica '!$L$32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6.8917289484813418E-3"/>
                  <c:y val="1.0147844703352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DF0-BB49-98DF-703EF02A76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'estaditica '!$K$33:$K$48</c:f>
              <c:strCache>
                <c:ptCount val="16"/>
                <c:pt idx="0">
                  <c:v>Magallanes</c:v>
                </c:pt>
                <c:pt idx="1">
                  <c:v>O'Higgins</c:v>
                </c:pt>
                <c:pt idx="2">
                  <c:v>Biobío</c:v>
                </c:pt>
                <c:pt idx="3">
                  <c:v>Atacama</c:v>
                </c:pt>
                <c:pt idx="4">
                  <c:v>Tarapacá</c:v>
                </c:pt>
                <c:pt idx="5">
                  <c:v>Los Ríos</c:v>
                </c:pt>
                <c:pt idx="6">
                  <c:v>Maule</c:v>
                </c:pt>
                <c:pt idx="7">
                  <c:v>Metropolitana</c:v>
                </c:pt>
                <c:pt idx="8">
                  <c:v>Valparaíso</c:v>
                </c:pt>
                <c:pt idx="9">
                  <c:v>Coquimbo</c:v>
                </c:pt>
                <c:pt idx="10">
                  <c:v>Antofagasta</c:v>
                </c:pt>
                <c:pt idx="11">
                  <c:v>Aysén</c:v>
                </c:pt>
                <c:pt idx="12">
                  <c:v>Ñuble</c:v>
                </c:pt>
                <c:pt idx="13">
                  <c:v>Arica </c:v>
                </c:pt>
                <c:pt idx="14">
                  <c:v>La Araucanía</c:v>
                </c:pt>
                <c:pt idx="15">
                  <c:v>Los Lagos</c:v>
                </c:pt>
              </c:strCache>
            </c:strRef>
          </c:cat>
          <c:val>
            <c:numRef>
              <c:f>'estaditica '!$L$33:$L$48</c:f>
              <c:numCache>
                <c:formatCode>0%</c:formatCode>
                <c:ptCount val="16"/>
                <c:pt idx="0" formatCode="0.0%">
                  <c:v>0.23947454478981609</c:v>
                </c:pt>
                <c:pt idx="1">
                  <c:v>0.24978904566628324</c:v>
                </c:pt>
                <c:pt idx="2" formatCode="0.0%">
                  <c:v>0.26474702901979991</c:v>
                </c:pt>
                <c:pt idx="3" formatCode="0.0%">
                  <c:v>0.30922472373697046</c:v>
                </c:pt>
                <c:pt idx="4" formatCode="0.0%">
                  <c:v>0.32730918594114222</c:v>
                </c:pt>
                <c:pt idx="5" formatCode="0.0%">
                  <c:v>0.33581752310420981</c:v>
                </c:pt>
                <c:pt idx="6">
                  <c:v>0.339768990276404</c:v>
                </c:pt>
                <c:pt idx="7" formatCode="0.0%">
                  <c:v>0.34290126627600526</c:v>
                </c:pt>
                <c:pt idx="8" formatCode="0.0%">
                  <c:v>0.34678996394982836</c:v>
                </c:pt>
                <c:pt idx="9" formatCode="0.0%">
                  <c:v>0.36746111634891626</c:v>
                </c:pt>
                <c:pt idx="10" formatCode="0.0%">
                  <c:v>0.37400523807431107</c:v>
                </c:pt>
                <c:pt idx="11" formatCode="0.0%">
                  <c:v>0.38946624238561367</c:v>
                </c:pt>
                <c:pt idx="12" formatCode="0.0%">
                  <c:v>0.39545684021269467</c:v>
                </c:pt>
                <c:pt idx="13">
                  <c:v>0.4199900475665419</c:v>
                </c:pt>
                <c:pt idx="14" formatCode="0.0%">
                  <c:v>0.48125606749631439</c:v>
                </c:pt>
                <c:pt idx="15" formatCode="0.0%">
                  <c:v>0.49622331021237354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0-BB49-98DF-703EF02A76F2}"/>
            </c:ext>
          </c:extLst>
        </c:ser>
        <c:ser>
          <c:idx val="1"/>
          <c:order val="1"/>
          <c:tx>
            <c:strRef>
              <c:f>'estaditica '!$M$32</c:f>
              <c:strCache>
                <c:ptCount val="1"/>
                <c:pt idx="0">
                  <c:v>55+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6143133456660245E-3"/>
                  <c:y val="1.0147749636638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DF0-BB49-98DF-703EF02A76F2}"/>
                </c:ext>
              </c:extLst>
            </c:dLbl>
            <c:dLbl>
              <c:idx val="1"/>
              <c:layout>
                <c:manualLayout>
                  <c:x val="6.9214700184990364E-3"/>
                  <c:y val="6.7651664244257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DF0-BB49-98DF-703EF02A76F2}"/>
                </c:ext>
              </c:extLst>
            </c:dLbl>
            <c:dLbl>
              <c:idx val="2"/>
              <c:layout>
                <c:manualLayout>
                  <c:x val="6.9214700184990364E-3"/>
                  <c:y val="6.7651664244257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DF0-BB49-98DF-703EF02A76F2}"/>
                </c:ext>
              </c:extLst>
            </c:dLbl>
            <c:dLbl>
              <c:idx val="3"/>
              <c:layout>
                <c:manualLayout>
                  <c:x val="6.9214700184990364E-3"/>
                  <c:y val="6.7651664244257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DF0-BB49-98DF-703EF02A76F2}"/>
                </c:ext>
              </c:extLst>
            </c:dLbl>
            <c:dLbl>
              <c:idx val="5"/>
              <c:layout>
                <c:manualLayout>
                  <c:x val="9.2286266913320057E-3"/>
                  <c:y val="6.76516642442570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F0-BB49-98DF-703EF02A76F2}"/>
                </c:ext>
              </c:extLst>
            </c:dLbl>
            <c:dLbl>
              <c:idx val="6"/>
              <c:layout>
                <c:manualLayout>
                  <c:x val="9.2286266913320491E-3"/>
                  <c:y val="6.76516642442570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DF0-BB49-98DF-703EF02A76F2}"/>
                </c:ext>
              </c:extLst>
            </c:dLbl>
            <c:dLbl>
              <c:idx val="7"/>
              <c:layout>
                <c:manualLayout>
                  <c:x val="6.9214700184990364E-3"/>
                  <c:y val="6.76516642442570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F0-BB49-98DF-703EF02A76F2}"/>
                </c:ext>
              </c:extLst>
            </c:dLbl>
            <c:dLbl>
              <c:idx val="8"/>
              <c:layout>
                <c:manualLayout>
                  <c:x val="9.2286266913320491E-3"/>
                  <c:y val="1.0147749636638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DF0-BB49-98DF-703EF02A76F2}"/>
                </c:ext>
              </c:extLst>
            </c:dLbl>
            <c:dLbl>
              <c:idx val="9"/>
              <c:layout>
                <c:manualLayout>
                  <c:x val="6.9214700184990364E-3"/>
                  <c:y val="6.7651664244257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F0-BB49-98DF-703EF02A76F2}"/>
                </c:ext>
              </c:extLst>
            </c:dLbl>
            <c:dLbl>
              <c:idx val="10"/>
              <c:layout>
                <c:manualLayout>
                  <c:x val="9.2286266913319641E-3"/>
                  <c:y val="6.7651664244257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F0-BB49-98DF-703EF02A76F2}"/>
                </c:ext>
              </c:extLst>
            </c:dLbl>
            <c:dLbl>
              <c:idx val="11"/>
              <c:layout>
                <c:manualLayout>
                  <c:x val="6.9214700184990364E-3"/>
                  <c:y val="1.0147749636638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F0-BB49-98DF-703EF02A76F2}"/>
                </c:ext>
              </c:extLst>
            </c:dLbl>
            <c:dLbl>
              <c:idx val="12"/>
              <c:layout>
                <c:manualLayout>
                  <c:x val="9.22862669133204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F0-BB49-98DF-703EF02A76F2}"/>
                </c:ext>
              </c:extLst>
            </c:dLbl>
            <c:dLbl>
              <c:idx val="13"/>
              <c:layout>
                <c:manualLayout>
                  <c:x val="9.2286266913318791E-3"/>
                  <c:y val="3.3825832122128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F0-BB49-98DF-703EF02A76F2}"/>
                </c:ext>
              </c:extLst>
            </c:dLbl>
            <c:dLbl>
              <c:idx val="14"/>
              <c:layout>
                <c:manualLayout>
                  <c:x val="6.92147001849903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F0-BB49-98DF-703EF02A76F2}"/>
                </c:ext>
              </c:extLst>
            </c:dLbl>
            <c:dLbl>
              <c:idx val="15"/>
              <c:layout>
                <c:manualLayout>
                  <c:x val="9.22862669133204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F0-BB49-98DF-703EF02A76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'estaditica '!$K$33:$K$48</c:f>
              <c:strCache>
                <c:ptCount val="16"/>
                <c:pt idx="0">
                  <c:v>Magallanes</c:v>
                </c:pt>
                <c:pt idx="1">
                  <c:v>O'Higgins</c:v>
                </c:pt>
                <c:pt idx="2">
                  <c:v>Biobío</c:v>
                </c:pt>
                <c:pt idx="3">
                  <c:v>Atacama</c:v>
                </c:pt>
                <c:pt idx="4">
                  <c:v>Tarapacá</c:v>
                </c:pt>
                <c:pt idx="5">
                  <c:v>Los Ríos</c:v>
                </c:pt>
                <c:pt idx="6">
                  <c:v>Maule</c:v>
                </c:pt>
                <c:pt idx="7">
                  <c:v>Metropolitana</c:v>
                </c:pt>
                <c:pt idx="8">
                  <c:v>Valparaíso</c:v>
                </c:pt>
                <c:pt idx="9">
                  <c:v>Coquimbo</c:v>
                </c:pt>
                <c:pt idx="10">
                  <c:v>Antofagasta</c:v>
                </c:pt>
                <c:pt idx="11">
                  <c:v>Aysén</c:v>
                </c:pt>
                <c:pt idx="12">
                  <c:v>Ñuble</c:v>
                </c:pt>
                <c:pt idx="13">
                  <c:v>Arica </c:v>
                </c:pt>
                <c:pt idx="14">
                  <c:v>La Araucanía</c:v>
                </c:pt>
                <c:pt idx="15">
                  <c:v>Los Lagos</c:v>
                </c:pt>
              </c:strCache>
            </c:strRef>
          </c:cat>
          <c:val>
            <c:numRef>
              <c:f>'estaditica '!$M$33:$M$48</c:f>
              <c:numCache>
                <c:formatCode>0.0%</c:formatCode>
                <c:ptCount val="16"/>
                <c:pt idx="0">
                  <c:v>0.21154012877120118</c:v>
                </c:pt>
                <c:pt idx="1">
                  <c:v>0.23197000623608355</c:v>
                </c:pt>
                <c:pt idx="2">
                  <c:v>0.23598665950593886</c:v>
                </c:pt>
                <c:pt idx="3">
                  <c:v>0.29177199552821043</c:v>
                </c:pt>
                <c:pt idx="4">
                  <c:v>0.352199540784569</c:v>
                </c:pt>
                <c:pt idx="5">
                  <c:v>0.31064864708873557</c:v>
                </c:pt>
                <c:pt idx="6">
                  <c:v>0.30723030289620995</c:v>
                </c:pt>
                <c:pt idx="7">
                  <c:v>0.29451166344181562</c:v>
                </c:pt>
                <c:pt idx="8">
                  <c:v>0.30353120604389539</c:v>
                </c:pt>
                <c:pt idx="9">
                  <c:v>0.29905250465426292</c:v>
                </c:pt>
                <c:pt idx="10">
                  <c:v>0.33124159456454988</c:v>
                </c:pt>
                <c:pt idx="11">
                  <c:v>0.37629854521490363</c:v>
                </c:pt>
                <c:pt idx="12">
                  <c:v>0.30630393904624215</c:v>
                </c:pt>
                <c:pt idx="13">
                  <c:v>0.38223666732834993</c:v>
                </c:pt>
                <c:pt idx="14">
                  <c:v>0.41647993586603121</c:v>
                </c:pt>
                <c:pt idx="15" formatCode="0%">
                  <c:v>0.41041727837834596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0-BB49-98DF-703EF02A7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overlap val="-27"/>
        <c:axId val="606038447"/>
        <c:axId val="919001567"/>
      </c:barChart>
      <c:catAx>
        <c:axId val="606038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919001567"/>
        <c:crosses val="autoZero"/>
        <c:auto val="1"/>
        <c:lblAlgn val="ctr"/>
        <c:lblOffset val="100"/>
        <c:noMultiLvlLbl val="0"/>
      </c:catAx>
      <c:valAx>
        <c:axId val="919001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606038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Garamond" panose="02020404030301010803" pitchFamily="18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'estaditica '!$C$18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b" anchorCtr="0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'estaditica '!$B$19:$B$25</c:f>
              <c:strCache>
                <c:ptCount val="7"/>
                <c:pt idx="0">
                  <c:v>Empleador</c:v>
                </c:pt>
                <c:pt idx="1">
                  <c:v>Cuenta propia</c:v>
                </c:pt>
                <c:pt idx="2">
                  <c:v>Asalariado sector privado</c:v>
                </c:pt>
                <c:pt idx="3">
                  <c:v>Asalariado sector público</c:v>
                </c:pt>
                <c:pt idx="4">
                  <c:v>Personal de servicio doméstico puertas afuera </c:v>
                </c:pt>
                <c:pt idx="5">
                  <c:v>Personal de servicio doméstico puertas adentro </c:v>
                </c:pt>
                <c:pt idx="6">
                  <c:v>Familiar o personal no remunerado</c:v>
                </c:pt>
              </c:strCache>
            </c:strRef>
          </c:cat>
          <c:val>
            <c:numRef>
              <c:f>'estaditica '!$C$19:$C$25</c:f>
              <c:numCache>
                <c:formatCode>0.0%</c:formatCode>
                <c:ptCount val="7"/>
                <c:pt idx="0">
                  <c:v>5.2573864937017184E-2</c:v>
                </c:pt>
                <c:pt idx="1">
                  <c:v>0.30322558400629074</c:v>
                </c:pt>
                <c:pt idx="2">
                  <c:v>0.53616408876518984</c:v>
                </c:pt>
                <c:pt idx="3">
                  <c:v>9.709458131034937E-2</c:v>
                </c:pt>
                <c:pt idx="4">
                  <c:v>1.6885266055305464E-3</c:v>
                </c:pt>
                <c:pt idx="5">
                  <c:v>7.4779902539501275E-4</c:v>
                </c:pt>
                <c:pt idx="6">
                  <c:v>8.5055553502273468E-3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7-6648-A436-B6A43DF99E1E}"/>
            </c:ext>
          </c:extLst>
        </c:ser>
        <c:ser>
          <c:idx val="1"/>
          <c:order val="1"/>
          <c:tx>
            <c:strRef>
              <c:f>'estaditica '!$D$18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'estaditica '!$B$19:$B$25</c:f>
              <c:strCache>
                <c:ptCount val="7"/>
                <c:pt idx="0">
                  <c:v>Empleador</c:v>
                </c:pt>
                <c:pt idx="1">
                  <c:v>Cuenta propia</c:v>
                </c:pt>
                <c:pt idx="2">
                  <c:v>Asalariado sector privado</c:v>
                </c:pt>
                <c:pt idx="3">
                  <c:v>Asalariado sector público</c:v>
                </c:pt>
                <c:pt idx="4">
                  <c:v>Personal de servicio doméstico puertas afuera </c:v>
                </c:pt>
                <c:pt idx="5">
                  <c:v>Personal de servicio doméstico puertas adentro </c:v>
                </c:pt>
                <c:pt idx="6">
                  <c:v>Familiar o personal no remunerado</c:v>
                </c:pt>
              </c:strCache>
            </c:strRef>
          </c:cat>
          <c:val>
            <c:numRef>
              <c:f>'estaditica '!$D$19:$D$25</c:f>
              <c:numCache>
                <c:formatCode>0.0%</c:formatCode>
                <c:ptCount val="7"/>
                <c:pt idx="0">
                  <c:v>3.6980686486067171E-2</c:v>
                </c:pt>
                <c:pt idx="1">
                  <c:v>0.29921077903802795</c:v>
                </c:pt>
                <c:pt idx="2">
                  <c:v>0.3729436043874273</c:v>
                </c:pt>
                <c:pt idx="3">
                  <c:v>0.15311411224850191</c:v>
                </c:pt>
                <c:pt idx="4">
                  <c:v>0.10525493673739257</c:v>
                </c:pt>
                <c:pt idx="5">
                  <c:v>1.6168594188666244E-2</c:v>
                </c:pt>
                <c:pt idx="6">
                  <c:v>1.6327286913916831E-2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07-6648-A436-B6A43DF99E1E}"/>
            </c:ext>
          </c:extLst>
        </c:ser>
        <c:ser>
          <c:idx val="2"/>
          <c:order val="2"/>
          <c:tx>
            <c:strRef>
              <c:f>'estaditica '!$E$18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'estaditica '!$B$19:$B$25</c:f>
              <c:strCache>
                <c:ptCount val="7"/>
                <c:pt idx="0">
                  <c:v>Empleador</c:v>
                </c:pt>
                <c:pt idx="1">
                  <c:v>Cuenta propia</c:v>
                </c:pt>
                <c:pt idx="2">
                  <c:v>Asalariado sector privado</c:v>
                </c:pt>
                <c:pt idx="3">
                  <c:v>Asalariado sector público</c:v>
                </c:pt>
                <c:pt idx="4">
                  <c:v>Personal de servicio doméstico puertas afuera </c:v>
                </c:pt>
                <c:pt idx="5">
                  <c:v>Personal de servicio doméstico puertas adentro </c:v>
                </c:pt>
                <c:pt idx="6">
                  <c:v>Familiar o personal no remunerado</c:v>
                </c:pt>
              </c:strCache>
            </c:strRef>
          </c:cat>
          <c:val>
            <c:numRef>
              <c:f>'estaditica '!$E$19:$E$25</c:f>
              <c:numCache>
                <c:formatCode>0.0%</c:formatCode>
                <c:ptCount val="7"/>
                <c:pt idx="0">
                  <c:v>4.6971359082721043E-2</c:v>
                </c:pt>
                <c:pt idx="1">
                  <c:v>0.30178309653492186</c:v>
                </c:pt>
                <c:pt idx="2">
                  <c:v>0.47752026389511631</c:v>
                </c:pt>
                <c:pt idx="3">
                  <c:v>0.11722195435021915</c:v>
                </c:pt>
                <c:pt idx="4">
                  <c:v>3.8899116014697505E-2</c:v>
                </c:pt>
                <c:pt idx="5">
                  <c:v>6.2883684478340666E-3</c:v>
                </c:pt>
                <c:pt idx="6">
                  <c:v>1.1315841674490172E-2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07-6648-A436-B6A43DF99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584015055"/>
        <c:axId val="919571423"/>
      </c:barChart>
      <c:catAx>
        <c:axId val="5840150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919571423"/>
        <c:crosses val="autoZero"/>
        <c:auto val="1"/>
        <c:lblAlgn val="ctr"/>
        <c:lblOffset val="100"/>
        <c:noMultiLvlLbl val="0"/>
      </c:catAx>
      <c:valAx>
        <c:axId val="919571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584015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Garamond" panose="02020404030301010803" pitchFamily="18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desocupados!$G$25:$G$39</c:f>
              <c:strCache>
                <c:ptCount val="15"/>
                <c:pt idx="0">
                  <c:v>Tarapacá</c:v>
                </c:pt>
                <c:pt idx="1">
                  <c:v>Antofagasta</c:v>
                </c:pt>
                <c:pt idx="2">
                  <c:v>Atacama</c:v>
                </c:pt>
                <c:pt idx="3">
                  <c:v>Coquimbo</c:v>
                </c:pt>
                <c:pt idx="4">
                  <c:v>Valparaíso</c:v>
                </c:pt>
                <c:pt idx="5">
                  <c:v>O'Higgins</c:v>
                </c:pt>
                <c:pt idx="6">
                  <c:v>Maule</c:v>
                </c:pt>
                <c:pt idx="7">
                  <c:v>Biobío</c:v>
                </c:pt>
                <c:pt idx="8">
                  <c:v>La Araucanía</c:v>
                </c:pt>
                <c:pt idx="9">
                  <c:v>Los Lagos</c:v>
                </c:pt>
                <c:pt idx="10">
                  <c:v>Aysén</c:v>
                </c:pt>
                <c:pt idx="11">
                  <c:v>Magallanes</c:v>
                </c:pt>
                <c:pt idx="12">
                  <c:v>Metropolitana</c:v>
                </c:pt>
                <c:pt idx="13">
                  <c:v>Los Ríos</c:v>
                </c:pt>
                <c:pt idx="14">
                  <c:v>Arica </c:v>
                </c:pt>
              </c:strCache>
            </c:strRef>
          </c:cat>
          <c:val>
            <c:numRef>
              <c:f>desocupados!$H$25:$H$39</c:f>
              <c:numCache>
                <c:formatCode>0.0%</c:formatCode>
                <c:ptCount val="15"/>
                <c:pt idx="0">
                  <c:v>3.5963958212246232E-2</c:v>
                </c:pt>
                <c:pt idx="1">
                  <c:v>8.1045987179067164E-2</c:v>
                </c:pt>
                <c:pt idx="2">
                  <c:v>5.2001522509186035E-2</c:v>
                </c:pt>
                <c:pt idx="3">
                  <c:v>4.3944383887011718E-2</c:v>
                </c:pt>
                <c:pt idx="4">
                  <c:v>5.1868581361818961E-2</c:v>
                </c:pt>
                <c:pt idx="5">
                  <c:v>3.8397979344203678E-2</c:v>
                </c:pt>
                <c:pt idx="6">
                  <c:v>3.5380064893122891E-2</c:v>
                </c:pt>
                <c:pt idx="7">
                  <c:v>5.6215449370809384E-2</c:v>
                </c:pt>
                <c:pt idx="8">
                  <c:v>3.4228307757423061E-2</c:v>
                </c:pt>
                <c:pt idx="9">
                  <c:v>1.4347223806219962E-2</c:v>
                </c:pt>
                <c:pt idx="10">
                  <c:v>2.6115292060201072E-2</c:v>
                </c:pt>
                <c:pt idx="11">
                  <c:v>2.3744402246893115E-2</c:v>
                </c:pt>
                <c:pt idx="12">
                  <c:v>6.1130752172577942E-2</c:v>
                </c:pt>
                <c:pt idx="13">
                  <c:v>3.6341386085344117E-2</c:v>
                </c:pt>
                <c:pt idx="14" formatCode="0%">
                  <c:v>4.026059584891982E-2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2-8040-983A-C0DE57DAD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584343871"/>
        <c:axId val="839940943"/>
      </c:barChart>
      <c:catAx>
        <c:axId val="5843438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839940943"/>
        <c:crosses val="autoZero"/>
        <c:auto val="1"/>
        <c:lblAlgn val="ctr"/>
        <c:lblOffset val="100"/>
        <c:noMultiLvlLbl val="0"/>
      </c:catAx>
      <c:valAx>
        <c:axId val="839940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s-CL"/>
          </a:p>
        </c:txPr>
        <c:crossAx val="584343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Garamond" panose="02020404030301010803" pitchFamily="18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136236</xdr:colOff>
      <xdr:row>27</xdr:row>
      <xdr:rowOff>109681</xdr:rowOff>
    </xdr:from>
    <xdr:to>
      <xdr:col>19</xdr:col>
      <xdr:colOff>585355</xdr:colOff>
      <xdr:row>41</xdr:row>
      <xdr:rowOff>9236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68A0102-80BD-E64B-8ACF-10FE0C5B3C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413996</xdr:colOff>
      <xdr:row>44</xdr:row>
      <xdr:rowOff>33234</xdr:rowOff>
    </xdr:from>
    <xdr:to>
      <xdr:col>18</xdr:col>
      <xdr:colOff>584200</xdr:colOff>
      <xdr:row>60</xdr:row>
      <xdr:rowOff>114299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35587E9-776E-8D44-9E50-E08CC535F9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818444</xdr:colOff>
      <xdr:row>14</xdr:row>
      <xdr:rowOff>131232</xdr:rowOff>
    </xdr:from>
    <xdr:to>
      <xdr:col>23</xdr:col>
      <xdr:colOff>649110</xdr:colOff>
      <xdr:row>30</xdr:row>
      <xdr:rowOff>56443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123FBCE-82E5-AC4E-9EC4-4511EA2565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387402</xdr:colOff>
      <xdr:row>63</xdr:row>
      <xdr:rowOff>31802</xdr:rowOff>
    </xdr:from>
    <xdr:to>
      <xdr:col>8</xdr:col>
      <xdr:colOff>213443</xdr:colOff>
      <xdr:row>76</xdr:row>
      <xdr:rowOff>181428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BF57E75-BDFF-9041-9BE7-191FA75E8A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389467</xdr:colOff>
      <xdr:row>0</xdr:row>
      <xdr:rowOff>0</xdr:rowOff>
    </xdr:from>
    <xdr:to>
      <xdr:col>19</xdr:col>
      <xdr:colOff>711200</xdr:colOff>
      <xdr:row>13</xdr:row>
      <xdr:rowOff>101600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DC4DAE6-2BB1-6D46-91F7-585D073E58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47</xdr:row>
      <xdr:rowOff>6350</xdr:rowOff>
    </xdr:from>
    <xdr:to>
      <xdr:col>9</xdr:col>
      <xdr:colOff>444500</xdr:colOff>
      <xdr:row>63</xdr:row>
      <xdr:rowOff>190500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C79E2B-4E34-1048-B8C8-1D44C86CD1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203200</xdr:colOff>
      <xdr:row>38</xdr:row>
      <xdr:rowOff>171450</xdr:rowOff>
    </xdr:from>
    <xdr:to>
      <xdr:col>19</xdr:col>
      <xdr:colOff>762000</xdr:colOff>
      <xdr:row>57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28196A-30A5-6640-A708-5950F451FF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728425</xdr:colOff>
      <xdr:row>12</xdr:row>
      <xdr:rowOff>131962</xdr:rowOff>
    </xdr:from>
    <xdr:to>
      <xdr:col>19</xdr:col>
      <xdr:colOff>715288</xdr:colOff>
      <xdr:row>26</xdr:row>
      <xdr:rowOff>87586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F9CFDC5-E2BA-2042-AB6D-53337AEF86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330199</xdr:colOff>
      <xdr:row>45</xdr:row>
      <xdr:rowOff>43728</xdr:rowOff>
    </xdr:from>
    <xdr:to>
      <xdr:col>10</xdr:col>
      <xdr:colOff>795866</xdr:colOff>
      <xdr:row>64</xdr:row>
      <xdr:rowOff>185336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DD93DE-BA38-7B48-99A7-24058AB61B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467762</xdr:colOff>
      <xdr:row>46</xdr:row>
      <xdr:rowOff>131023</xdr:rowOff>
    </xdr:from>
    <xdr:to>
      <xdr:col>17</xdr:col>
      <xdr:colOff>60356</xdr:colOff>
      <xdr:row>60</xdr:row>
      <xdr:rowOff>57590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4151D07-5A06-5248-A152-546237634A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727466</xdr:colOff>
      <xdr:row>35</xdr:row>
      <xdr:rowOff>65505</xdr:rowOff>
    </xdr:from>
    <xdr:to>
      <xdr:col>26</xdr:col>
      <xdr:colOff>442273</xdr:colOff>
      <xdr:row>48</xdr:row>
      <xdr:rowOff>157302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4AF448A-3FE4-EA47-803D-C7FBBCDA98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CIPEM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08381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B2FA2-43D9-FF4C-924F-1D753ECFC223}">
  <dimension ref="A2:AA61"/>
  <sheetViews>
    <sheetView topLeftCell="D3" workbookViewId="0">
      <selection activeCell="L3" sqref="L3:R9"/>
    </sheetView>
  </sheetViews>
  <sheetFormatPr baseColWidth="10" defaultRowHeight="16" x14ac:dyDescent="0.2"/>
  <cols>
    <col min="4" max="5" width="11.6640625" bestFit="1" customWidth="1"/>
    <col min="6" max="6" width="12.6640625" bestFit="1" customWidth="1"/>
    <col min="7" max="7" width="11.6640625" bestFit="1" customWidth="1"/>
    <col min="8" max="8" width="17.1640625" bestFit="1" customWidth="1"/>
    <col min="9" max="9" width="10.33203125" bestFit="1" customWidth="1"/>
    <col min="10" max="10" width="6.83203125" bestFit="1" customWidth="1"/>
    <col min="11" max="11" width="8.33203125" bestFit="1" customWidth="1"/>
    <col min="12" max="12" width="7.1640625" customWidth="1"/>
  </cols>
  <sheetData>
    <row r="2" spans="3:27" x14ac:dyDescent="0.2">
      <c r="D2" t="s">
        <v>0</v>
      </c>
      <c r="E2" t="s">
        <v>1</v>
      </c>
      <c r="F2" t="s">
        <v>4</v>
      </c>
      <c r="G2" t="s">
        <v>2</v>
      </c>
      <c r="H2" s="1" t="s">
        <v>3</v>
      </c>
      <c r="I2" t="s">
        <v>69</v>
      </c>
    </row>
    <row r="3" spans="3:27" ht="17" thickBot="1" x14ac:dyDescent="0.25">
      <c r="C3" t="s">
        <v>7</v>
      </c>
      <c r="D3" s="2">
        <v>1898331.6</v>
      </c>
      <c r="E3" s="2">
        <v>1872995.4</v>
      </c>
      <c r="F3" s="2">
        <v>1445307.6</v>
      </c>
      <c r="G3" s="2">
        <v>1642871.28</v>
      </c>
      <c r="H3" s="8">
        <v>1753265.4</v>
      </c>
      <c r="I3" s="8">
        <v>1768159.1</v>
      </c>
      <c r="K3" s="8"/>
      <c r="L3" s="10"/>
      <c r="M3" s="16" t="s">
        <v>0</v>
      </c>
      <c r="N3" s="16" t="s">
        <v>1</v>
      </c>
      <c r="O3" s="16" t="s">
        <v>4</v>
      </c>
      <c r="P3" s="16" t="s">
        <v>2</v>
      </c>
      <c r="Q3" s="23" t="s">
        <v>3</v>
      </c>
      <c r="R3" s="23" t="s">
        <v>69</v>
      </c>
    </row>
    <row r="4" spans="3:27" ht="17" thickTop="1" x14ac:dyDescent="0.2">
      <c r="C4" t="s">
        <v>5</v>
      </c>
      <c r="D4" s="2">
        <v>718018.68</v>
      </c>
      <c r="E4" s="2">
        <v>693681.37</v>
      </c>
      <c r="F4" s="2">
        <v>510199.08</v>
      </c>
      <c r="G4" s="2">
        <v>580977.5</v>
      </c>
      <c r="H4" s="8">
        <v>629934.36</v>
      </c>
      <c r="I4" s="8">
        <v>631253.59</v>
      </c>
      <c r="L4" s="14" t="s">
        <v>7</v>
      </c>
      <c r="M4" s="11">
        <v>0.443</v>
      </c>
      <c r="N4" s="11">
        <v>0.42199999999999999</v>
      </c>
      <c r="O4" s="11">
        <v>0.32200000000000001</v>
      </c>
      <c r="P4" s="11">
        <v>0.35830000000000001</v>
      </c>
      <c r="Q4" s="24">
        <v>0.37169999999999997</v>
      </c>
      <c r="R4" s="24">
        <v>0.37390000000000001</v>
      </c>
    </row>
    <row r="5" spans="3:27" x14ac:dyDescent="0.2">
      <c r="C5" t="s">
        <v>6</v>
      </c>
      <c r="D5" s="2">
        <v>1180312.8999999999</v>
      </c>
      <c r="E5" s="2">
        <v>1179314.02</v>
      </c>
      <c r="F5" s="2">
        <v>935108.54</v>
      </c>
      <c r="G5" s="2">
        <v>1061893.7</v>
      </c>
      <c r="H5" s="8">
        <v>1123331.1000000001</v>
      </c>
      <c r="I5" s="8">
        <v>1136905.5</v>
      </c>
      <c r="L5" s="14" t="s">
        <v>5</v>
      </c>
      <c r="M5" s="11">
        <v>0.30599999999999999</v>
      </c>
      <c r="N5" s="11">
        <v>0.28599999999999998</v>
      </c>
      <c r="O5" s="11">
        <v>0.20799999999999999</v>
      </c>
      <c r="P5" s="11">
        <v>0.23250000000000001</v>
      </c>
      <c r="Q5" s="25">
        <v>0.245</v>
      </c>
      <c r="R5" s="25">
        <v>0.245</v>
      </c>
    </row>
    <row r="6" spans="3:27" ht="17" thickBot="1" x14ac:dyDescent="0.25">
      <c r="I6" s="8"/>
      <c r="L6" s="15" t="s">
        <v>6</v>
      </c>
      <c r="M6" s="12">
        <v>0.60799999999999998</v>
      </c>
      <c r="N6" s="12">
        <v>0.58499999999999996</v>
      </c>
      <c r="O6" s="12">
        <v>0.4587</v>
      </c>
      <c r="P6" s="12">
        <v>0.5091</v>
      </c>
      <c r="Q6" s="26">
        <v>0.52270000000000005</v>
      </c>
      <c r="R6" s="26">
        <v>0.52759999999999996</v>
      </c>
    </row>
    <row r="7" spans="3:27" x14ac:dyDescent="0.2">
      <c r="L7" s="14" t="s">
        <v>8</v>
      </c>
      <c r="M7" s="11">
        <v>0.35199999999999998</v>
      </c>
      <c r="N7" s="11">
        <v>0.33214699536175457</v>
      </c>
      <c r="O7" s="11">
        <v>0.23403081969199613</v>
      </c>
      <c r="P7" s="11">
        <v>0.27200000000000002</v>
      </c>
      <c r="Q7" s="24">
        <v>0.27900000000000003</v>
      </c>
      <c r="R7" s="24">
        <v>0.2823</v>
      </c>
    </row>
    <row r="8" spans="3:27" x14ac:dyDescent="0.2">
      <c r="D8" t="s">
        <v>0</v>
      </c>
      <c r="E8" t="s">
        <v>1</v>
      </c>
      <c r="F8" t="s">
        <v>4</v>
      </c>
      <c r="G8" t="s">
        <v>2</v>
      </c>
      <c r="H8" s="1" t="s">
        <v>3</v>
      </c>
      <c r="I8" t="s">
        <v>69</v>
      </c>
      <c r="L8" s="14" t="s">
        <v>9</v>
      </c>
      <c r="M8" s="11">
        <v>0.224</v>
      </c>
      <c r="N8" s="11">
        <v>0.20870529027707457</v>
      </c>
      <c r="O8" s="11">
        <v>0.13307176483859984</v>
      </c>
      <c r="P8" s="11">
        <v>0.157</v>
      </c>
      <c r="Q8" s="27">
        <v>0.1996</v>
      </c>
      <c r="R8" s="27">
        <v>0.17130000000000001</v>
      </c>
    </row>
    <row r="9" spans="3:27" ht="17" thickBot="1" x14ac:dyDescent="0.25">
      <c r="C9" t="s">
        <v>7</v>
      </c>
      <c r="D9" s="4">
        <v>0.443</v>
      </c>
      <c r="E9" s="5">
        <v>0.42199999999999999</v>
      </c>
      <c r="F9" s="5">
        <v>0.32200000000000001</v>
      </c>
      <c r="G9" s="5">
        <v>0.35830000000000001</v>
      </c>
      <c r="H9" s="3">
        <v>0.37169999999999997</v>
      </c>
      <c r="I9" s="5">
        <v>0.37390000000000001</v>
      </c>
      <c r="J9" s="4"/>
      <c r="K9" s="6"/>
      <c r="L9" s="15" t="s">
        <v>10</v>
      </c>
      <c r="M9" s="12">
        <v>0.378</v>
      </c>
      <c r="N9" s="12">
        <v>0.35630000000000001</v>
      </c>
      <c r="O9" s="12">
        <v>0.24299999999999999</v>
      </c>
      <c r="P9" s="12">
        <v>0.41599999999999998</v>
      </c>
      <c r="Q9" s="26">
        <v>0.27900000000000003</v>
      </c>
      <c r="R9" s="26">
        <v>0.28499999999999998</v>
      </c>
    </row>
    <row r="10" spans="3:27" ht="17" thickBot="1" x14ac:dyDescent="0.25">
      <c r="C10" t="s">
        <v>5</v>
      </c>
      <c r="D10" s="4">
        <v>0.30599999999999999</v>
      </c>
      <c r="E10" s="5">
        <v>0.28599999999999998</v>
      </c>
      <c r="F10" s="5">
        <v>0.20799999999999999</v>
      </c>
      <c r="G10" s="5">
        <v>0.23250000000000001</v>
      </c>
      <c r="H10" s="5">
        <v>0.245</v>
      </c>
      <c r="I10" s="5">
        <v>0.245</v>
      </c>
      <c r="J10" s="5"/>
      <c r="K10" s="6"/>
      <c r="L10" s="6"/>
      <c r="V10" s="16" t="s">
        <v>0</v>
      </c>
      <c r="W10" s="16" t="s">
        <v>1</v>
      </c>
      <c r="X10" s="16" t="s">
        <v>4</v>
      </c>
      <c r="Y10" s="16" t="s">
        <v>2</v>
      </c>
      <c r="Z10" s="17" t="s">
        <v>3</v>
      </c>
      <c r="AA10" s="23" t="s">
        <v>69</v>
      </c>
    </row>
    <row r="11" spans="3:27" ht="17" thickTop="1" x14ac:dyDescent="0.2">
      <c r="C11" t="s">
        <v>6</v>
      </c>
      <c r="D11" s="4">
        <v>0.60799999999999998</v>
      </c>
      <c r="E11" s="5">
        <v>0.58499999999999996</v>
      </c>
      <c r="F11" s="5">
        <v>0.4587</v>
      </c>
      <c r="G11" s="5">
        <v>0.5091</v>
      </c>
      <c r="H11" s="5">
        <v>0.52270000000000005</v>
      </c>
      <c r="I11" s="5">
        <v>0.52759999999999996</v>
      </c>
      <c r="K11" s="4">
        <f>I9-G9</f>
        <v>1.5600000000000003E-2</v>
      </c>
      <c r="U11" t="s">
        <v>42</v>
      </c>
      <c r="V11" s="11">
        <v>0.443</v>
      </c>
      <c r="W11" s="11">
        <v>0.42199999999999999</v>
      </c>
      <c r="X11" s="11">
        <v>0.32200000000000001</v>
      </c>
      <c r="Y11" s="11">
        <v>0.35830000000000001</v>
      </c>
      <c r="Z11" s="18">
        <v>0.37169999999999997</v>
      </c>
      <c r="AA11" s="24">
        <v>0.37390000000000001</v>
      </c>
    </row>
    <row r="12" spans="3:27" x14ac:dyDescent="0.2">
      <c r="I12" s="5">
        <f>I11-I10</f>
        <v>0.28259999999999996</v>
      </c>
      <c r="U12" t="s">
        <v>45</v>
      </c>
      <c r="V12" s="11">
        <v>0.35199999999999998</v>
      </c>
      <c r="W12" s="11">
        <v>0.33214699536175457</v>
      </c>
      <c r="X12" s="11">
        <v>0.23403081969199613</v>
      </c>
      <c r="Y12" s="11">
        <v>0.27200000000000002</v>
      </c>
      <c r="Z12" s="18">
        <v>0.27900000000000003</v>
      </c>
      <c r="AA12" s="24">
        <v>0.2823</v>
      </c>
    </row>
    <row r="13" spans="3:27" ht="17" thickBot="1" x14ac:dyDescent="0.25">
      <c r="I13" s="5"/>
      <c r="L13" s="10"/>
      <c r="M13" s="16" t="s">
        <v>0</v>
      </c>
      <c r="N13" s="16" t="s">
        <v>1</v>
      </c>
      <c r="O13" s="16" t="s">
        <v>4</v>
      </c>
      <c r="P13" s="16" t="s">
        <v>2</v>
      </c>
      <c r="Q13" s="23" t="s">
        <v>3</v>
      </c>
      <c r="R13" s="23" t="s">
        <v>69</v>
      </c>
    </row>
    <row r="14" spans="3:27" ht="17" thickTop="1" x14ac:dyDescent="0.2">
      <c r="L14" s="14" t="s">
        <v>7</v>
      </c>
      <c r="M14" s="11">
        <v>0.443</v>
      </c>
      <c r="N14" s="11">
        <v>0.42199999999999999</v>
      </c>
      <c r="O14" s="11">
        <v>0.32200000000000001</v>
      </c>
      <c r="P14" s="11">
        <v>0.35830000000000001</v>
      </c>
      <c r="Q14" s="24">
        <v>0.37169999999999997</v>
      </c>
      <c r="R14" s="24">
        <v>0.37390000000000001</v>
      </c>
    </row>
    <row r="15" spans="3:27" x14ac:dyDescent="0.2">
      <c r="D15" t="s">
        <v>0</v>
      </c>
      <c r="E15" t="s">
        <v>1</v>
      </c>
      <c r="F15" t="s">
        <v>4</v>
      </c>
      <c r="G15" t="s">
        <v>2</v>
      </c>
      <c r="H15" s="1" t="s">
        <v>3</v>
      </c>
      <c r="I15" t="s">
        <v>69</v>
      </c>
      <c r="L15" s="14" t="s">
        <v>5</v>
      </c>
      <c r="M15" s="11">
        <v>0.30599999999999999</v>
      </c>
      <c r="N15" s="11">
        <v>0.28599999999999998</v>
      </c>
      <c r="O15" s="11">
        <v>0.20799999999999999</v>
      </c>
      <c r="P15" s="11">
        <v>0.23250000000000001</v>
      </c>
      <c r="Q15" s="25">
        <v>0.245</v>
      </c>
      <c r="R15" s="25">
        <v>0.245</v>
      </c>
    </row>
    <row r="16" spans="3:27" ht="17" thickBot="1" x14ac:dyDescent="0.25">
      <c r="C16" t="s">
        <v>8</v>
      </c>
      <c r="D16" s="5">
        <v>0.35199999999999998</v>
      </c>
      <c r="E16" s="5">
        <v>0.33214699536175457</v>
      </c>
      <c r="F16" s="5">
        <v>0.23403081969199613</v>
      </c>
      <c r="G16" s="5">
        <v>0.27200000000000002</v>
      </c>
      <c r="H16" s="3">
        <v>0.27900000000000003</v>
      </c>
      <c r="I16" s="4">
        <v>0.2823</v>
      </c>
      <c r="L16" s="15" t="s">
        <v>6</v>
      </c>
      <c r="M16" s="12">
        <v>0.60799999999999998</v>
      </c>
      <c r="N16" s="12">
        <v>0.58499999999999996</v>
      </c>
      <c r="O16" s="12">
        <v>0.4587</v>
      </c>
      <c r="P16" s="12">
        <v>0.5091</v>
      </c>
      <c r="Q16" s="26">
        <v>0.52270000000000005</v>
      </c>
      <c r="R16" s="26">
        <v>0.52759999999999996</v>
      </c>
    </row>
    <row r="17" spans="1:15" x14ac:dyDescent="0.2">
      <c r="C17" t="s">
        <v>9</v>
      </c>
      <c r="D17" s="5">
        <v>0.224</v>
      </c>
      <c r="E17" s="5">
        <v>0.20870529027707457</v>
      </c>
      <c r="F17" s="5">
        <v>0.13307176483859984</v>
      </c>
      <c r="G17" s="5">
        <v>0.157</v>
      </c>
      <c r="H17" s="6">
        <v>0.1996</v>
      </c>
      <c r="I17" s="4">
        <v>0.17130000000000001</v>
      </c>
    </row>
    <row r="18" spans="1:15" x14ac:dyDescent="0.2">
      <c r="C18" t="s">
        <v>10</v>
      </c>
      <c r="D18" s="5">
        <v>0.378</v>
      </c>
      <c r="E18" s="5">
        <v>0.35630000000000001</v>
      </c>
      <c r="F18" s="5">
        <v>0.24299999999999999</v>
      </c>
      <c r="G18" s="5">
        <v>0.41599999999999998</v>
      </c>
      <c r="H18" s="5">
        <v>0.27900000000000003</v>
      </c>
      <c r="I18" s="4">
        <v>0.28499999999999998</v>
      </c>
    </row>
    <row r="21" spans="1:15" x14ac:dyDescent="0.2">
      <c r="F21" t="s">
        <v>57</v>
      </c>
    </row>
    <row r="22" spans="1:15" x14ac:dyDescent="0.2">
      <c r="N22" s="2" t="s">
        <v>13</v>
      </c>
      <c r="O22" s="2">
        <v>89662.707599999994</v>
      </c>
    </row>
    <row r="23" spans="1:15" x14ac:dyDescent="0.2">
      <c r="C23" t="s">
        <v>12</v>
      </c>
      <c r="D23" t="s">
        <v>42</v>
      </c>
      <c r="I23" s="28"/>
      <c r="J23" s="28"/>
      <c r="K23" s="29" t="s">
        <v>75</v>
      </c>
      <c r="L23" s="29"/>
      <c r="N23" s="2" t="s">
        <v>14</v>
      </c>
      <c r="O23" s="2">
        <v>536916.071</v>
      </c>
    </row>
    <row r="24" spans="1:15" x14ac:dyDescent="0.2">
      <c r="D24" s="8"/>
      <c r="E24" t="s">
        <v>42</v>
      </c>
      <c r="F24" s="8" t="s">
        <v>45</v>
      </c>
      <c r="G24" s="2"/>
      <c r="H24" s="2"/>
      <c r="I24" s="28" t="s">
        <v>73</v>
      </c>
      <c r="J24" s="28" t="s">
        <v>74</v>
      </c>
      <c r="K24" s="28" t="s">
        <v>76</v>
      </c>
      <c r="L24" s="28" t="s">
        <v>74</v>
      </c>
      <c r="N24" s="2" t="s">
        <v>19</v>
      </c>
      <c r="O24" s="2">
        <v>834717.103</v>
      </c>
    </row>
    <row r="25" spans="1:15" x14ac:dyDescent="0.2">
      <c r="A25" s="8">
        <v>82353.259999999995</v>
      </c>
      <c r="B25">
        <f>A25/A32</f>
        <v>4.6971359082721043E-2</v>
      </c>
      <c r="D25" t="s">
        <v>13</v>
      </c>
      <c r="E25" s="3">
        <v>4.6971359082721043E-2</v>
      </c>
      <c r="F25" s="3">
        <v>5.1956723163824686E-2</v>
      </c>
      <c r="G25" s="2"/>
      <c r="H25" s="33" t="s">
        <v>13</v>
      </c>
      <c r="I25" s="30">
        <v>89662.707599999994</v>
      </c>
      <c r="J25" s="31">
        <v>5.1281627289067558E-2</v>
      </c>
      <c r="K25" s="28">
        <v>7.3</v>
      </c>
      <c r="L25" s="32">
        <v>8.2000000000000003E-2</v>
      </c>
      <c r="N25" s="2" t="s">
        <v>20</v>
      </c>
      <c r="O25" s="2">
        <v>206653.323</v>
      </c>
    </row>
    <row r="26" spans="1:15" x14ac:dyDescent="0.2">
      <c r="A26" s="8">
        <v>529105.87</v>
      </c>
      <c r="D26" t="s">
        <v>14</v>
      </c>
      <c r="E26" s="3">
        <v>0.30178309653492186</v>
      </c>
      <c r="F26" s="3">
        <v>0.34617192405563418</v>
      </c>
      <c r="G26" s="2"/>
      <c r="H26" s="33" t="s">
        <v>14</v>
      </c>
      <c r="I26" s="30">
        <v>536916.071</v>
      </c>
      <c r="J26" s="31">
        <v>0.30708340820317293</v>
      </c>
      <c r="K26" s="28">
        <v>7.8</v>
      </c>
      <c r="L26" s="32">
        <v>1.4999999999999999E-2</v>
      </c>
      <c r="N26" t="s">
        <v>70</v>
      </c>
      <c r="O26" s="2">
        <v>69360.0092</v>
      </c>
    </row>
    <row r="27" spans="1:15" x14ac:dyDescent="0.2">
      <c r="A27" s="8">
        <v>837219.77</v>
      </c>
      <c r="D27" t="s">
        <v>19</v>
      </c>
      <c r="E27" s="3">
        <v>0.47752026389511631</v>
      </c>
      <c r="F27" s="3">
        <v>0.42696795512969654</v>
      </c>
      <c r="G27" s="2"/>
      <c r="H27" s="33" t="s">
        <v>71</v>
      </c>
      <c r="I27" s="30">
        <v>1041370.426</v>
      </c>
      <c r="J27" s="31">
        <v>0.59560068489376627</v>
      </c>
      <c r="K27" s="28">
        <v>-1.4</v>
      </c>
      <c r="L27" s="32">
        <v>-1E-3</v>
      </c>
      <c r="N27" t="s">
        <v>70</v>
      </c>
      <c r="O27" s="2">
        <v>11128.04024</v>
      </c>
    </row>
    <row r="28" spans="1:15" x14ac:dyDescent="0.2">
      <c r="A28" s="8">
        <v>205521.2</v>
      </c>
      <c r="D28" t="s">
        <v>20</v>
      </c>
      <c r="E28" s="3">
        <v>0.11722195435021915</v>
      </c>
      <c r="F28" s="9">
        <v>0.12041604218685174</v>
      </c>
      <c r="G28" s="2"/>
      <c r="H28" s="33" t="s">
        <v>72</v>
      </c>
      <c r="I28" s="30">
        <v>80488.049440000003</v>
      </c>
      <c r="J28" s="31">
        <v>4.6034279613993312E-2</v>
      </c>
      <c r="K28" s="28">
        <v>1.3</v>
      </c>
      <c r="L28" s="32">
        <v>1.6E-2</v>
      </c>
    </row>
    <row r="29" spans="1:15" x14ac:dyDescent="0.2">
      <c r="A29" s="8">
        <v>68200.475300000006</v>
      </c>
      <c r="D29" t="s">
        <v>21</v>
      </c>
      <c r="E29" s="3">
        <v>3.8899116014697505E-2</v>
      </c>
      <c r="F29" s="3">
        <v>3.1820482479046688E-2</v>
      </c>
      <c r="G29" s="2"/>
      <c r="I29" s="2"/>
      <c r="J29" s="3"/>
    </row>
    <row r="30" spans="1:15" x14ac:dyDescent="0.2">
      <c r="A30" s="8">
        <v>11025.179</v>
      </c>
      <c r="D30" t="s">
        <v>22</v>
      </c>
      <c r="E30" s="3">
        <v>6.2883684478340666E-3</v>
      </c>
      <c r="F30" s="3">
        <v>6.6427884149879192E-3</v>
      </c>
      <c r="I30" s="8"/>
      <c r="J30" s="2"/>
      <c r="L30" s="2"/>
      <c r="M30" s="3"/>
    </row>
    <row r="31" spans="1:15" x14ac:dyDescent="0.2">
      <c r="A31" s="8">
        <v>19839.673999999999</v>
      </c>
      <c r="D31" t="s">
        <v>23</v>
      </c>
      <c r="E31" s="3">
        <v>1.1315841674490172E-2</v>
      </c>
      <c r="F31" s="3">
        <v>1.6024084569958259E-2</v>
      </c>
      <c r="I31" s="8"/>
      <c r="J31" s="2"/>
      <c r="L31" s="2"/>
      <c r="M31" s="3"/>
    </row>
    <row r="32" spans="1:15" x14ac:dyDescent="0.2">
      <c r="A32" s="8">
        <f>SUM(A25:A31)</f>
        <v>1753265.4282999998</v>
      </c>
      <c r="I32" s="2"/>
      <c r="J32" s="2"/>
      <c r="L32" s="2"/>
      <c r="M32" s="3"/>
    </row>
    <row r="33" spans="3:13" x14ac:dyDescent="0.2">
      <c r="D33" s="8">
        <f>SUM(A25:A31)</f>
        <v>1753265.4282999998</v>
      </c>
      <c r="I33" s="8"/>
      <c r="J33" s="2"/>
      <c r="L33" s="2"/>
      <c r="M33" s="3"/>
    </row>
    <row r="34" spans="3:13" x14ac:dyDescent="0.2">
      <c r="H34" s="34"/>
    </row>
    <row r="37" spans="3:13" x14ac:dyDescent="0.2">
      <c r="I37" t="s">
        <v>74</v>
      </c>
    </row>
    <row r="38" spans="3:13" x14ac:dyDescent="0.2">
      <c r="H38" t="s">
        <v>26</v>
      </c>
      <c r="I38" s="3">
        <v>0.40802648271487474</v>
      </c>
    </row>
    <row r="39" spans="3:13" x14ac:dyDescent="0.2">
      <c r="H39" t="s">
        <v>27</v>
      </c>
      <c r="I39" s="3">
        <v>0.4141160135860138</v>
      </c>
    </row>
    <row r="40" spans="3:13" x14ac:dyDescent="0.2">
      <c r="H40" t="s">
        <v>28</v>
      </c>
      <c r="I40" s="3">
        <v>0.44389447820121525</v>
      </c>
    </row>
    <row r="41" spans="3:13" x14ac:dyDescent="0.2">
      <c r="C41" t="s">
        <v>24</v>
      </c>
      <c r="D41" t="s">
        <v>25</v>
      </c>
      <c r="E41" t="s">
        <v>82</v>
      </c>
      <c r="F41" t="s">
        <v>11</v>
      </c>
      <c r="H41" t="s">
        <v>29</v>
      </c>
      <c r="I41" s="3">
        <v>0.36237464266581965</v>
      </c>
    </row>
    <row r="42" spans="3:13" x14ac:dyDescent="0.2">
      <c r="H42" t="s">
        <v>30</v>
      </c>
      <c r="I42" s="3">
        <v>0.35386749249456279</v>
      </c>
    </row>
    <row r="43" spans="3:13" x14ac:dyDescent="0.2">
      <c r="C43" t="s">
        <v>26</v>
      </c>
      <c r="D43" s="7">
        <v>41062.834999999999</v>
      </c>
      <c r="E43" s="7">
        <v>28303.165000000001</v>
      </c>
      <c r="F43" s="7">
        <v>69366</v>
      </c>
      <c r="H43" t="s">
        <v>31</v>
      </c>
      <c r="I43" s="3">
        <v>0.39557702389258709</v>
      </c>
    </row>
    <row r="44" spans="3:13" x14ac:dyDescent="0.2">
      <c r="C44" t="s">
        <v>27</v>
      </c>
      <c r="D44" s="7">
        <v>72620.906000000003</v>
      </c>
      <c r="E44" s="7">
        <v>51330.093999999997</v>
      </c>
      <c r="F44" s="7">
        <v>123951</v>
      </c>
      <c r="H44" t="s">
        <v>32</v>
      </c>
      <c r="I44" s="3">
        <v>0.37517317191093452</v>
      </c>
    </row>
    <row r="45" spans="3:13" x14ac:dyDescent="0.2">
      <c r="C45" t="s">
        <v>28</v>
      </c>
      <c r="D45" s="7">
        <v>39720.392999999996</v>
      </c>
      <c r="E45" s="7">
        <v>31705.607</v>
      </c>
      <c r="F45" s="7">
        <v>71426</v>
      </c>
      <c r="H45" t="s">
        <v>33</v>
      </c>
      <c r="I45" s="3">
        <v>0.31701664347963648</v>
      </c>
    </row>
    <row r="46" spans="3:13" x14ac:dyDescent="0.2">
      <c r="C46" t="s">
        <v>29</v>
      </c>
      <c r="D46" s="7">
        <v>134498.78</v>
      </c>
      <c r="E46" s="7">
        <v>76438.22</v>
      </c>
      <c r="F46" s="7">
        <v>210937</v>
      </c>
      <c r="H46" t="s">
        <v>34</v>
      </c>
      <c r="I46" s="3">
        <v>0.31877013661510667</v>
      </c>
    </row>
    <row r="47" spans="3:13" x14ac:dyDescent="0.2">
      <c r="C47" t="s">
        <v>30</v>
      </c>
      <c r="D47" s="7">
        <v>351456.67</v>
      </c>
      <c r="E47" s="7">
        <v>192482.33</v>
      </c>
      <c r="F47" s="7">
        <v>543939</v>
      </c>
      <c r="H47" t="s">
        <v>35</v>
      </c>
      <c r="I47" s="3">
        <v>0.3085946258528055</v>
      </c>
    </row>
    <row r="48" spans="3:13" x14ac:dyDescent="0.2">
      <c r="C48" t="s">
        <v>31</v>
      </c>
      <c r="D48" s="7">
        <v>160259.73000000001</v>
      </c>
      <c r="E48" s="7">
        <v>104885.27</v>
      </c>
      <c r="F48" s="7">
        <v>265145</v>
      </c>
      <c r="H48" t="s">
        <v>36</v>
      </c>
      <c r="I48" s="3">
        <v>0.56567907927108962</v>
      </c>
    </row>
    <row r="49" spans="3:9" x14ac:dyDescent="0.2">
      <c r="C49" t="s">
        <v>32</v>
      </c>
      <c r="D49" s="8">
        <v>191266.99</v>
      </c>
      <c r="E49" s="7">
        <v>114845.01</v>
      </c>
      <c r="F49" s="7">
        <v>306112</v>
      </c>
      <c r="H49" t="s">
        <v>37</v>
      </c>
      <c r="I49" s="3">
        <v>0.42771078648696575</v>
      </c>
    </row>
    <row r="50" spans="3:9" x14ac:dyDescent="0.2">
      <c r="C50" t="s">
        <v>33</v>
      </c>
      <c r="D50" s="7">
        <v>293572.2</v>
      </c>
      <c r="E50" s="7">
        <v>136265.79999999999</v>
      </c>
      <c r="F50" s="7">
        <v>429838</v>
      </c>
      <c r="H50" t="s">
        <v>38</v>
      </c>
      <c r="I50" s="3">
        <v>0.39951280505127135</v>
      </c>
    </row>
    <row r="51" spans="3:9" x14ac:dyDescent="0.2">
      <c r="C51" t="s">
        <v>34</v>
      </c>
      <c r="D51" s="7">
        <v>181009.59</v>
      </c>
      <c r="E51" s="7">
        <v>84700.413</v>
      </c>
      <c r="F51" s="7">
        <v>265710</v>
      </c>
      <c r="H51" t="s">
        <v>39</v>
      </c>
      <c r="I51" s="3">
        <v>0.36553845733340617</v>
      </c>
    </row>
    <row r="52" spans="3:9" x14ac:dyDescent="0.2">
      <c r="C52" t="s">
        <v>35</v>
      </c>
      <c r="D52" s="7">
        <v>152622.21</v>
      </c>
      <c r="E52" s="2">
        <v>68119.794899999994</v>
      </c>
      <c r="F52" s="7">
        <v>220742</v>
      </c>
      <c r="H52" t="s">
        <v>40</v>
      </c>
      <c r="I52" s="3">
        <v>0.360707953089064</v>
      </c>
    </row>
    <row r="53" spans="3:9" x14ac:dyDescent="0.2">
      <c r="C53" t="s">
        <v>36</v>
      </c>
      <c r="D53" s="7">
        <v>10415.450000000001</v>
      </c>
      <c r="E53" s="2">
        <v>13565.55</v>
      </c>
      <c r="F53" s="7">
        <v>23981</v>
      </c>
      <c r="H53" t="s">
        <v>41</v>
      </c>
      <c r="I53" s="3">
        <v>0.34585851966852837</v>
      </c>
    </row>
    <row r="54" spans="3:9" x14ac:dyDescent="0.2">
      <c r="C54" t="s">
        <v>37</v>
      </c>
      <c r="D54" s="7">
        <v>25817.111000000001</v>
      </c>
      <c r="E54">
        <v>19294.888999999999</v>
      </c>
      <c r="F54" s="7">
        <v>45112</v>
      </c>
      <c r="I54" s="3"/>
    </row>
    <row r="55" spans="3:9" x14ac:dyDescent="0.2">
      <c r="C55" t="s">
        <v>38</v>
      </c>
      <c r="D55" s="8">
        <v>1103382</v>
      </c>
      <c r="E55" s="7">
        <v>734095.99</v>
      </c>
      <c r="F55" s="7">
        <v>1837478</v>
      </c>
    </row>
    <row r="56" spans="3:9" x14ac:dyDescent="0.2">
      <c r="C56" t="s">
        <v>39</v>
      </c>
      <c r="D56" s="7">
        <v>69637.23</v>
      </c>
      <c r="E56" s="2">
        <v>40120.769999999997</v>
      </c>
      <c r="F56" s="7">
        <v>109758</v>
      </c>
    </row>
    <row r="57" spans="3:9" x14ac:dyDescent="0.2">
      <c r="C57" t="s">
        <v>40</v>
      </c>
      <c r="D57" s="7">
        <v>36413.435700000002</v>
      </c>
      <c r="E57" s="7">
        <v>20545.564299999998</v>
      </c>
      <c r="F57" s="7">
        <v>56959</v>
      </c>
    </row>
    <row r="58" spans="3:9" x14ac:dyDescent="0.2">
      <c r="C58" t="s">
        <v>41</v>
      </c>
      <c r="D58" s="7">
        <v>97330.365000000005</v>
      </c>
      <c r="E58" s="7">
        <v>51460.635000000002</v>
      </c>
      <c r="F58" s="7">
        <v>148791</v>
      </c>
    </row>
    <row r="60" spans="3:9" x14ac:dyDescent="0.2">
      <c r="C60" t="s">
        <v>11</v>
      </c>
      <c r="D60">
        <v>2961085.88</v>
      </c>
      <c r="E60" s="7">
        <v>1768159.1</v>
      </c>
      <c r="F60">
        <v>4729245</v>
      </c>
    </row>
    <row r="61" spans="3:9" x14ac:dyDescent="0.2">
      <c r="D61" s="7"/>
      <c r="E61" s="7"/>
      <c r="F61" s="7"/>
    </row>
  </sheetData>
  <mergeCells count="1">
    <mergeCell ref="K23:L23"/>
  </mergeCell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5C992-BC78-5C45-AB03-71C469D21709}">
  <dimension ref="A4:Q71"/>
  <sheetViews>
    <sheetView topLeftCell="M1" zoomScale="190" workbookViewId="0">
      <selection activeCell="U8" sqref="U8"/>
    </sheetView>
  </sheetViews>
  <sheetFormatPr baseColWidth="10" defaultRowHeight="16" x14ac:dyDescent="0.2"/>
  <cols>
    <col min="4" max="4" width="11.33203125" bestFit="1" customWidth="1"/>
    <col min="12" max="12" width="20.5" bestFit="1" customWidth="1"/>
  </cols>
  <sheetData>
    <row r="4" spans="1:12" x14ac:dyDescent="0.2">
      <c r="B4" t="s">
        <v>42</v>
      </c>
      <c r="C4" t="s">
        <v>45</v>
      </c>
      <c r="I4" t="s">
        <v>69</v>
      </c>
      <c r="J4" t="s">
        <v>2</v>
      </c>
    </row>
    <row r="5" spans="1:12" x14ac:dyDescent="0.2">
      <c r="A5" t="s">
        <v>46</v>
      </c>
      <c r="B5" s="3">
        <v>0.64765973251967446</v>
      </c>
      <c r="C5" s="9">
        <v>0.59024722667472684</v>
      </c>
      <c r="I5" s="8">
        <v>623298</v>
      </c>
    </row>
    <row r="6" spans="1:12" x14ac:dyDescent="0.2">
      <c r="A6" t="s">
        <v>47</v>
      </c>
      <c r="B6" s="3">
        <v>0.3523402674803256</v>
      </c>
      <c r="C6" s="9">
        <v>0.40975283399911072</v>
      </c>
    </row>
    <row r="11" spans="1:12" x14ac:dyDescent="0.2">
      <c r="B11" t="s">
        <v>52</v>
      </c>
    </row>
    <row r="12" spans="1:12" x14ac:dyDescent="0.2">
      <c r="C12" t="s">
        <v>0</v>
      </c>
      <c r="D12" t="s">
        <v>1</v>
      </c>
      <c r="E12" t="s">
        <v>4</v>
      </c>
      <c r="F12" t="s">
        <v>2</v>
      </c>
      <c r="G12" s="1" t="s">
        <v>3</v>
      </c>
      <c r="H12" t="s">
        <v>69</v>
      </c>
    </row>
    <row r="13" spans="1:12" x14ac:dyDescent="0.2">
      <c r="B13" t="s">
        <v>42</v>
      </c>
      <c r="C13" s="5">
        <v>0.36599999999999999</v>
      </c>
      <c r="D13" s="6">
        <v>0.38</v>
      </c>
      <c r="E13" s="5">
        <v>0.28399999999999997</v>
      </c>
      <c r="F13" s="5">
        <v>0.34100000000000003</v>
      </c>
      <c r="G13" s="5">
        <v>0.35199999999999998</v>
      </c>
    </row>
    <row r="14" spans="1:12" x14ac:dyDescent="0.2">
      <c r="B14" t="s">
        <v>45</v>
      </c>
      <c r="C14" s="5">
        <v>0.42799999999999999</v>
      </c>
      <c r="D14" s="3">
        <v>0.44382071066201623</v>
      </c>
      <c r="E14" s="5">
        <v>0.35890748235342629</v>
      </c>
      <c r="F14" s="5">
        <v>0.40200000000000002</v>
      </c>
      <c r="G14" s="9">
        <v>0.40975283399911072</v>
      </c>
      <c r="L14">
        <f>37.8-33.9</f>
        <v>3.8999999999999986</v>
      </c>
    </row>
    <row r="15" spans="1:12" x14ac:dyDescent="0.2">
      <c r="D15" s="5"/>
    </row>
    <row r="16" spans="1:12" x14ac:dyDescent="0.2">
      <c r="B16" t="s">
        <v>52</v>
      </c>
      <c r="D16" s="3"/>
    </row>
    <row r="17" spans="2:10" x14ac:dyDescent="0.2">
      <c r="C17" t="s">
        <v>0</v>
      </c>
      <c r="D17" s="5" t="s">
        <v>1</v>
      </c>
      <c r="E17" t="s">
        <v>4</v>
      </c>
      <c r="F17" t="s">
        <v>2</v>
      </c>
      <c r="G17" s="1" t="s">
        <v>3</v>
      </c>
      <c r="H17" t="s">
        <v>69</v>
      </c>
    </row>
    <row r="18" spans="2:10" x14ac:dyDescent="0.2">
      <c r="B18" t="s">
        <v>53</v>
      </c>
      <c r="C18" s="5">
        <v>0.34200000000000003</v>
      </c>
      <c r="D18" s="5">
        <v>0.34699999999999998</v>
      </c>
      <c r="E18" s="5">
        <v>0.27300000000000002</v>
      </c>
      <c r="F18" s="6">
        <v>0.34</v>
      </c>
      <c r="G18" s="5">
        <v>0.33700000000000002</v>
      </c>
      <c r="H18" s="4">
        <v>0.33850000000000002</v>
      </c>
      <c r="I18" s="5"/>
    </row>
    <row r="19" spans="2:10" x14ac:dyDescent="0.2">
      <c r="B19" t="s">
        <v>56</v>
      </c>
      <c r="C19" s="5">
        <v>0.49199999999999999</v>
      </c>
      <c r="D19" s="5">
        <v>0.498</v>
      </c>
      <c r="E19" s="5">
        <v>0.42749999999999999</v>
      </c>
      <c r="F19" s="5">
        <v>0.46200000000000002</v>
      </c>
      <c r="G19" s="5">
        <v>0.47299999999999998</v>
      </c>
      <c r="H19" s="4">
        <v>0.47970000000000002</v>
      </c>
    </row>
    <row r="20" spans="2:10" x14ac:dyDescent="0.2">
      <c r="B20" t="s">
        <v>54</v>
      </c>
      <c r="C20" s="5">
        <v>0.40500000000000003</v>
      </c>
      <c r="D20" s="3">
        <v>0.436</v>
      </c>
      <c r="E20" s="5">
        <v>0.30399999999999999</v>
      </c>
      <c r="F20" s="5">
        <v>0.34300000000000003</v>
      </c>
      <c r="G20" s="3">
        <v>0.37947300544310647</v>
      </c>
      <c r="H20" s="4">
        <v>0.37780000000000002</v>
      </c>
    </row>
    <row r="21" spans="2:10" x14ac:dyDescent="0.2">
      <c r="B21" t="s">
        <v>55</v>
      </c>
      <c r="C21" s="5">
        <v>0.496</v>
      </c>
      <c r="D21" s="5">
        <v>0.52486931779884605</v>
      </c>
      <c r="E21" s="5">
        <v>0.409367258448668</v>
      </c>
      <c r="F21" s="5">
        <v>0.441</v>
      </c>
      <c r="G21" s="5">
        <v>0.46729999999999999</v>
      </c>
      <c r="H21" s="4">
        <v>0.45700000000000002</v>
      </c>
    </row>
    <row r="25" spans="2:10" ht="17" thickBot="1" x14ac:dyDescent="0.25">
      <c r="B25" s="10"/>
      <c r="C25" s="16" t="s">
        <v>0</v>
      </c>
      <c r="D25" s="16" t="s">
        <v>1</v>
      </c>
      <c r="E25" s="16" t="s">
        <v>4</v>
      </c>
      <c r="F25" s="16" t="s">
        <v>2</v>
      </c>
      <c r="G25" s="23" t="s">
        <v>3</v>
      </c>
      <c r="H25" s="23" t="s">
        <v>69</v>
      </c>
    </row>
    <row r="26" spans="2:10" ht="17" thickTop="1" x14ac:dyDescent="0.2">
      <c r="B26" s="14" t="s">
        <v>58</v>
      </c>
      <c r="C26" s="11">
        <v>0.36599999999999999</v>
      </c>
      <c r="D26" s="11">
        <v>0.38</v>
      </c>
      <c r="E26" s="11">
        <v>0.28399999999999997</v>
      </c>
      <c r="F26" s="11">
        <v>0.34100000000000003</v>
      </c>
      <c r="G26" s="24">
        <v>0.35199999999999998</v>
      </c>
      <c r="H26" s="24">
        <v>0.35299999999999998</v>
      </c>
      <c r="J26" s="5">
        <f>100%-H26</f>
        <v>0.64700000000000002</v>
      </c>
    </row>
    <row r="27" spans="2:10" x14ac:dyDescent="0.2">
      <c r="B27" s="14" t="s">
        <v>5</v>
      </c>
      <c r="C27" s="11">
        <v>0.40500000000000003</v>
      </c>
      <c r="D27" s="11">
        <v>0.436</v>
      </c>
      <c r="E27" s="11">
        <v>0.30399999999999999</v>
      </c>
      <c r="F27" s="11">
        <v>0.34300000000000003</v>
      </c>
      <c r="G27" s="25">
        <v>0.37947300544310647</v>
      </c>
      <c r="H27" s="25">
        <v>0.37780000000000002</v>
      </c>
    </row>
    <row r="28" spans="2:10" ht="17" thickBot="1" x14ac:dyDescent="0.25">
      <c r="B28" s="15" t="s">
        <v>6</v>
      </c>
      <c r="C28" s="12">
        <v>0.34200000000000003</v>
      </c>
      <c r="D28" s="12">
        <v>0.34699999999999998</v>
      </c>
      <c r="E28" s="12">
        <v>0.27300000000000002</v>
      </c>
      <c r="F28" s="12">
        <v>0.34</v>
      </c>
      <c r="G28" s="26">
        <v>0.33700000000000002</v>
      </c>
      <c r="H28" s="26">
        <v>0.33850000000000002</v>
      </c>
    </row>
    <row r="29" spans="2:10" x14ac:dyDescent="0.2">
      <c r="B29" s="14" t="s">
        <v>59</v>
      </c>
      <c r="C29" s="11">
        <v>0.42799999999999999</v>
      </c>
      <c r="D29" s="11">
        <v>0.44382071066201623</v>
      </c>
      <c r="E29" s="11">
        <v>0.35890748235342629</v>
      </c>
      <c r="F29" s="11">
        <v>0.40200000000000002</v>
      </c>
      <c r="G29" s="24">
        <v>0.40975283399911072</v>
      </c>
      <c r="H29" s="51">
        <v>0.41010000000000002</v>
      </c>
    </row>
    <row r="30" spans="2:10" x14ac:dyDescent="0.2">
      <c r="B30" s="14" t="s">
        <v>9</v>
      </c>
      <c r="C30" s="11">
        <v>0.496</v>
      </c>
      <c r="D30" s="11">
        <v>0.52486931779884605</v>
      </c>
      <c r="E30" s="11">
        <v>0.409367258448668</v>
      </c>
      <c r="F30" s="11">
        <v>0.441</v>
      </c>
      <c r="G30" s="27">
        <v>0.46729999999999999</v>
      </c>
      <c r="H30" s="27">
        <v>0.45700000000000002</v>
      </c>
    </row>
    <row r="31" spans="2:10" ht="17" thickBot="1" x14ac:dyDescent="0.25">
      <c r="B31" s="15" t="s">
        <v>10</v>
      </c>
      <c r="C31" s="12">
        <v>0.49199999999999999</v>
      </c>
      <c r="D31" s="12">
        <v>0.498</v>
      </c>
      <c r="E31" s="12">
        <v>0.42749999999999999</v>
      </c>
      <c r="F31" s="12">
        <v>0.46200000000000002</v>
      </c>
      <c r="G31" s="26">
        <v>0.47299999999999998</v>
      </c>
      <c r="H31" s="52">
        <v>0.47970000000000002</v>
      </c>
    </row>
    <row r="32" spans="2:10" x14ac:dyDescent="0.2">
      <c r="C32" s="2"/>
      <c r="D32" s="2"/>
      <c r="E32" s="2"/>
      <c r="F32" s="2"/>
      <c r="G32" s="19"/>
      <c r="H32" s="22"/>
    </row>
    <row r="33" spans="2:8" x14ac:dyDescent="0.2">
      <c r="C33" s="2"/>
      <c r="D33" s="2"/>
      <c r="E33" s="2"/>
      <c r="F33" s="2"/>
      <c r="G33" s="19"/>
      <c r="H33" s="22"/>
    </row>
    <row r="34" spans="2:8" x14ac:dyDescent="0.2">
      <c r="C34" s="2"/>
      <c r="D34" s="2"/>
      <c r="E34" s="2"/>
      <c r="F34" s="2"/>
      <c r="G34" s="19"/>
      <c r="H34" s="22"/>
    </row>
    <row r="35" spans="2:8" ht="17" thickBot="1" x14ac:dyDescent="0.25">
      <c r="B35" s="10"/>
      <c r="C35" s="16" t="s">
        <v>0</v>
      </c>
      <c r="D35" s="16" t="s">
        <v>1</v>
      </c>
      <c r="E35" s="16" t="s">
        <v>4</v>
      </c>
      <c r="F35" s="16" t="s">
        <v>2</v>
      </c>
      <c r="G35" s="23" t="s">
        <v>3</v>
      </c>
      <c r="H35" s="23" t="s">
        <v>69</v>
      </c>
    </row>
    <row r="36" spans="2:8" ht="17" thickTop="1" x14ac:dyDescent="0.2">
      <c r="B36" s="14" t="s">
        <v>58</v>
      </c>
      <c r="C36" s="11">
        <v>0.36599999999999999</v>
      </c>
      <c r="D36" s="11">
        <v>0.38</v>
      </c>
      <c r="E36" s="11">
        <v>0.28399999999999997</v>
      </c>
      <c r="F36" s="11">
        <v>0.34100000000000003</v>
      </c>
      <c r="G36" s="24">
        <v>0.35199999999999998</v>
      </c>
      <c r="H36" s="24">
        <v>0.35299999999999998</v>
      </c>
    </row>
    <row r="37" spans="2:8" x14ac:dyDescent="0.2">
      <c r="B37" s="14" t="s">
        <v>5</v>
      </c>
      <c r="C37" s="11">
        <v>0.40500000000000003</v>
      </c>
      <c r="D37" s="11">
        <v>0.436</v>
      </c>
      <c r="E37" s="11">
        <v>0.30399999999999999</v>
      </c>
      <c r="F37" s="11">
        <v>0.34300000000000003</v>
      </c>
      <c r="G37" s="25">
        <v>0.37947300544310647</v>
      </c>
      <c r="H37" s="25">
        <v>0.37780000000000002</v>
      </c>
    </row>
    <row r="38" spans="2:8" ht="17" thickBot="1" x14ac:dyDescent="0.25">
      <c r="B38" s="15" t="s">
        <v>6</v>
      </c>
      <c r="C38" s="12">
        <v>0.34200000000000003</v>
      </c>
      <c r="D38" s="12">
        <v>0.34699999999999998</v>
      </c>
      <c r="E38" s="12">
        <v>0.27300000000000002</v>
      </c>
      <c r="F38" s="12">
        <v>0.34</v>
      </c>
      <c r="G38" s="26">
        <v>0.33700000000000002</v>
      </c>
      <c r="H38" s="26">
        <v>0.33850000000000002</v>
      </c>
    </row>
    <row r="39" spans="2:8" x14ac:dyDescent="0.2">
      <c r="G39" s="22"/>
      <c r="H39" s="22"/>
    </row>
    <row r="40" spans="2:8" x14ac:dyDescent="0.2">
      <c r="G40" s="22"/>
      <c r="H40" s="22"/>
    </row>
    <row r="41" spans="2:8" ht="17" thickBot="1" x14ac:dyDescent="0.25">
      <c r="C41" s="16" t="s">
        <v>0</v>
      </c>
      <c r="D41" s="16" t="s">
        <v>1</v>
      </c>
      <c r="E41" s="16" t="s">
        <v>4</v>
      </c>
      <c r="F41" s="16" t="s">
        <v>2</v>
      </c>
      <c r="G41" s="23" t="s">
        <v>3</v>
      </c>
      <c r="H41" s="23" t="s">
        <v>69</v>
      </c>
    </row>
    <row r="42" spans="2:8" ht="17" thickTop="1" x14ac:dyDescent="0.2">
      <c r="B42" t="s">
        <v>42</v>
      </c>
      <c r="C42" s="11">
        <v>0.36599999999999999</v>
      </c>
      <c r="D42" s="13">
        <v>0.38</v>
      </c>
      <c r="E42" s="11">
        <v>0.28399999999999997</v>
      </c>
      <c r="F42" s="11">
        <v>0.34100000000000003</v>
      </c>
      <c r="G42" s="24">
        <v>0.35199999999999998</v>
      </c>
      <c r="H42" s="24">
        <v>0.35299999999999998</v>
      </c>
    </row>
    <row r="43" spans="2:8" x14ac:dyDescent="0.2">
      <c r="B43" t="s">
        <v>45</v>
      </c>
      <c r="C43" s="11">
        <v>0.42799999999999999</v>
      </c>
      <c r="D43" s="11">
        <v>0.44382071066201623</v>
      </c>
      <c r="E43" s="11">
        <v>0.35890748235342629</v>
      </c>
      <c r="F43" s="11">
        <v>0.40200000000000002</v>
      </c>
      <c r="G43" s="51">
        <v>0.40975283399911072</v>
      </c>
      <c r="H43" s="51">
        <v>0.41</v>
      </c>
    </row>
    <row r="49" spans="3:17" x14ac:dyDescent="0.2">
      <c r="D49" t="s">
        <v>42</v>
      </c>
      <c r="I49" t="s">
        <v>45</v>
      </c>
      <c r="L49" s="46"/>
      <c r="M49" s="48" t="s">
        <v>73</v>
      </c>
      <c r="N49" s="48" t="s">
        <v>74</v>
      </c>
      <c r="O49" s="49" t="s">
        <v>75</v>
      </c>
      <c r="P49" s="49"/>
    </row>
    <row r="50" spans="3:17" ht="17" thickBot="1" x14ac:dyDescent="0.25">
      <c r="C50" t="s">
        <v>12</v>
      </c>
      <c r="D50" t="s">
        <v>47</v>
      </c>
      <c r="H50" t="s">
        <v>12</v>
      </c>
      <c r="I50" t="s">
        <v>47</v>
      </c>
      <c r="L50" s="47"/>
      <c r="M50" s="50"/>
      <c r="N50" s="50"/>
      <c r="O50" s="16" t="s">
        <v>76</v>
      </c>
      <c r="P50" s="16" t="s">
        <v>74</v>
      </c>
    </row>
    <row r="51" spans="3:17" ht="17" thickTop="1" x14ac:dyDescent="0.2">
      <c r="L51" s="38" t="s">
        <v>11</v>
      </c>
      <c r="M51" s="39">
        <v>603575.76897999994</v>
      </c>
      <c r="N51" s="40">
        <v>0.35299999999999998</v>
      </c>
      <c r="O51" s="41">
        <v>5.7</v>
      </c>
      <c r="P51" s="40">
        <v>8.9999999999999993E-3</v>
      </c>
    </row>
    <row r="52" spans="3:17" x14ac:dyDescent="0.2">
      <c r="C52" t="s">
        <v>13</v>
      </c>
      <c r="D52" s="7">
        <v>12061.14</v>
      </c>
      <c r="E52" s="3">
        <f>D52/$D$60</f>
        <v>1.9524432371881E-2</v>
      </c>
      <c r="F52" s="7"/>
      <c r="H52" t="s">
        <v>13</v>
      </c>
      <c r="I52" s="7">
        <v>7392.4430000000002</v>
      </c>
      <c r="J52" s="3">
        <f>I52/$I$60</f>
        <v>1.8243839075290223E-2</v>
      </c>
      <c r="L52" s="37" t="s">
        <v>13</v>
      </c>
      <c r="M52" s="35">
        <v>13631.703</v>
      </c>
      <c r="N52" s="36">
        <v>2.258490764636991E-2</v>
      </c>
      <c r="O52" s="10">
        <v>1.6</v>
      </c>
      <c r="P52" s="11">
        <v>0.115</v>
      </c>
    </row>
    <row r="53" spans="3:17" x14ac:dyDescent="0.2">
      <c r="C53" t="s">
        <v>14</v>
      </c>
      <c r="D53" s="7">
        <v>348344.4</v>
      </c>
      <c r="E53" s="3">
        <f t="shared" ref="E53:E58" si="0">D53/$D$60</f>
        <v>0.56389584068533027</v>
      </c>
      <c r="H53" t="s">
        <v>14</v>
      </c>
      <c r="I53" s="7">
        <v>219507.8</v>
      </c>
      <c r="J53" s="3">
        <f t="shared" ref="J53:J58" si="1">I53/$I$60</f>
        <v>0.54172416060171047</v>
      </c>
      <c r="L53" s="37" t="s">
        <v>14</v>
      </c>
      <c r="M53" s="35">
        <v>355400.24</v>
      </c>
      <c r="N53" s="36">
        <v>0.58882456563920893</v>
      </c>
      <c r="O53" s="10">
        <v>7.1</v>
      </c>
      <c r="P53" s="13">
        <v>0.02</v>
      </c>
    </row>
    <row r="54" spans="3:17" x14ac:dyDescent="0.2">
      <c r="C54" t="s">
        <v>15</v>
      </c>
      <c r="D54" s="7">
        <v>163917.1</v>
      </c>
      <c r="E54" s="3">
        <f t="shared" si="0"/>
        <v>0.26534708440038463</v>
      </c>
      <c r="F54" s="8"/>
      <c r="H54" t="s">
        <v>15</v>
      </c>
      <c r="I54" s="8">
        <v>117474</v>
      </c>
      <c r="J54" s="3">
        <f t="shared" si="1"/>
        <v>0.28991454537162392</v>
      </c>
      <c r="L54" s="37" t="s">
        <v>71</v>
      </c>
      <c r="M54" s="35">
        <v>189887.86300000001</v>
      </c>
      <c r="N54" s="36">
        <v>0.31460484790649729</v>
      </c>
      <c r="O54" s="10">
        <v>-0.9</v>
      </c>
      <c r="P54" s="11">
        <v>-5.0000000000000001E-3</v>
      </c>
    </row>
    <row r="55" spans="3:17" ht="17" thickBot="1" x14ac:dyDescent="0.25">
      <c r="C55" t="s">
        <v>16</v>
      </c>
      <c r="D55" s="7">
        <v>26924.97</v>
      </c>
      <c r="E55" s="3">
        <f t="shared" si="0"/>
        <v>4.358582653712044E-2</v>
      </c>
      <c r="F55" s="7"/>
      <c r="H55" t="s">
        <v>16</v>
      </c>
      <c r="I55" s="7">
        <v>18121.400000000001</v>
      </c>
      <c r="J55" s="3">
        <f t="shared" si="1"/>
        <v>4.4721874138084559E-2</v>
      </c>
      <c r="L55" s="42" t="s">
        <v>72</v>
      </c>
      <c r="M55" s="43">
        <v>44655.962979999997</v>
      </c>
      <c r="N55" s="44">
        <v>7.3985678807923977E-2</v>
      </c>
      <c r="O55" s="45">
        <v>-2</v>
      </c>
      <c r="P55" s="12">
        <v>-4.4999999999999998E-2</v>
      </c>
    </row>
    <row r="56" spans="3:17" x14ac:dyDescent="0.2">
      <c r="C56" t="s">
        <v>17</v>
      </c>
      <c r="D56" s="7">
        <v>43334.82</v>
      </c>
      <c r="E56" s="3">
        <f t="shared" si="0"/>
        <v>7.0149899797003951E-2</v>
      </c>
      <c r="F56" s="7"/>
      <c r="H56" t="s">
        <v>17</v>
      </c>
      <c r="I56" s="7">
        <v>23668.34</v>
      </c>
      <c r="J56" s="3">
        <f t="shared" si="1"/>
        <v>5.841118912100568E-2</v>
      </c>
    </row>
    <row r="57" spans="3:17" x14ac:dyDescent="0.2">
      <c r="C57" t="s">
        <v>17</v>
      </c>
      <c r="D57" s="7">
        <v>3323.942</v>
      </c>
      <c r="E57" s="3">
        <f t="shared" si="0"/>
        <v>5.3807584346964614E-3</v>
      </c>
      <c r="F57" s="7"/>
      <c r="H57" t="s">
        <v>17</v>
      </c>
      <c r="I57" s="7">
        <v>3192.0819999999999</v>
      </c>
      <c r="J57" s="3">
        <f t="shared" si="1"/>
        <v>7.8777516881943579E-3</v>
      </c>
    </row>
    <row r="58" spans="3:17" x14ac:dyDescent="0.2">
      <c r="C58" t="s">
        <v>18</v>
      </c>
      <c r="D58" s="7">
        <v>19839.669999999998</v>
      </c>
      <c r="E58" s="3">
        <f t="shared" si="0"/>
        <v>3.2116225762692109E-2</v>
      </c>
      <c r="F58" s="7"/>
      <c r="H58" t="s">
        <v>18</v>
      </c>
      <c r="I58" s="7">
        <v>15846.12</v>
      </c>
      <c r="J58" s="3">
        <f t="shared" si="1"/>
        <v>3.910670170168886E-2</v>
      </c>
      <c r="N58" t="s">
        <v>79</v>
      </c>
    </row>
    <row r="60" spans="3:17" x14ac:dyDescent="0.2">
      <c r="C60" t="s">
        <v>11</v>
      </c>
      <c r="D60" s="8">
        <v>617746</v>
      </c>
      <c r="E60" s="8"/>
      <c r="H60" t="s">
        <v>11</v>
      </c>
      <c r="I60" s="7">
        <v>405202.16</v>
      </c>
      <c r="J60" s="7"/>
      <c r="M60" s="28" t="s">
        <v>77</v>
      </c>
      <c r="N60" t="s">
        <v>78</v>
      </c>
    </row>
    <row r="61" spans="3:17" x14ac:dyDescent="0.2">
      <c r="L61" s="33" t="s">
        <v>13</v>
      </c>
      <c r="M61" s="8">
        <v>13631.703</v>
      </c>
      <c r="N61" s="7">
        <v>12061.14</v>
      </c>
      <c r="P61" s="7">
        <f>M61-N61</f>
        <v>1570.5630000000001</v>
      </c>
      <c r="Q61" s="3">
        <f>P61/M61</f>
        <v>0.11521399784018183</v>
      </c>
    </row>
    <row r="62" spans="3:17" x14ac:dyDescent="0.2">
      <c r="L62" s="33" t="s">
        <v>14</v>
      </c>
      <c r="M62" s="8">
        <v>355400.24</v>
      </c>
      <c r="N62" s="7">
        <v>348344.4</v>
      </c>
      <c r="P62" s="7">
        <f t="shared" ref="P62:P65" si="2">M62-N62</f>
        <v>7055.8399999999674</v>
      </c>
      <c r="Q62" s="3">
        <f t="shared" ref="Q62:Q65" si="3">P62/M62</f>
        <v>1.9853222383867743E-2</v>
      </c>
    </row>
    <row r="63" spans="3:17" x14ac:dyDescent="0.2">
      <c r="D63" t="s">
        <v>42</v>
      </c>
      <c r="E63" t="s">
        <v>45</v>
      </c>
      <c r="L63" s="33" t="s">
        <v>71</v>
      </c>
      <c r="M63" s="8">
        <v>189887.86300000001</v>
      </c>
      <c r="N63" s="7">
        <v>190842.07</v>
      </c>
      <c r="P63" s="7">
        <f t="shared" si="2"/>
        <v>-954.20699999999488</v>
      </c>
      <c r="Q63" s="3">
        <f t="shared" si="3"/>
        <v>-5.0251078974962969E-3</v>
      </c>
    </row>
    <row r="64" spans="3:17" x14ac:dyDescent="0.2">
      <c r="C64" t="s">
        <v>13</v>
      </c>
      <c r="D64" s="9">
        <v>1.9524432371881E-2</v>
      </c>
      <c r="E64" s="3">
        <v>1.8243839075290223E-2</v>
      </c>
      <c r="L64" s="33" t="s">
        <v>72</v>
      </c>
      <c r="M64" s="8">
        <v>44655.962979999997</v>
      </c>
      <c r="N64" s="7">
        <v>46658.762000000002</v>
      </c>
      <c r="P64" s="7">
        <f t="shared" si="2"/>
        <v>-2002.7990200000058</v>
      </c>
      <c r="Q64" s="3">
        <f t="shared" si="3"/>
        <v>-4.4849531537299883E-2</v>
      </c>
    </row>
    <row r="65" spans="3:17" x14ac:dyDescent="0.2">
      <c r="C65" t="s">
        <v>14</v>
      </c>
      <c r="D65" s="3">
        <v>0.56389584068533027</v>
      </c>
      <c r="E65" s="3">
        <v>0.54172416060171047</v>
      </c>
      <c r="M65" s="7">
        <f>SUM(M61:M64)</f>
        <v>603575.76897999994</v>
      </c>
      <c r="N65" s="7">
        <f>SUM(N61:N64)</f>
        <v>597906.37200000009</v>
      </c>
      <c r="P65" s="7">
        <f t="shared" si="2"/>
        <v>5669.3969799998449</v>
      </c>
      <c r="Q65" s="3">
        <f t="shared" si="3"/>
        <v>9.3930162066988235E-3</v>
      </c>
    </row>
    <row r="66" spans="3:17" x14ac:dyDescent="0.2">
      <c r="C66" t="s">
        <v>19</v>
      </c>
      <c r="D66" s="3">
        <v>0.26534708440038463</v>
      </c>
      <c r="E66" s="9">
        <v>0.28991454537162392</v>
      </c>
      <c r="M66" s="7"/>
    </row>
    <row r="67" spans="3:17" x14ac:dyDescent="0.2">
      <c r="C67" t="s">
        <v>20</v>
      </c>
      <c r="D67" s="3">
        <v>4.358582653712044E-2</v>
      </c>
      <c r="E67" s="3">
        <v>4.4721874138084559E-2</v>
      </c>
      <c r="M67" s="7"/>
    </row>
    <row r="68" spans="3:17" x14ac:dyDescent="0.2">
      <c r="C68" t="s">
        <v>21</v>
      </c>
      <c r="D68" s="9">
        <v>7.0149899797003951E-2</v>
      </c>
      <c r="E68" s="3">
        <v>5.841118912100568E-2</v>
      </c>
      <c r="M68" s="7"/>
    </row>
    <row r="69" spans="3:17" x14ac:dyDescent="0.2">
      <c r="C69" t="s">
        <v>22</v>
      </c>
      <c r="D69" s="3">
        <v>5.3807584346964614E-3</v>
      </c>
      <c r="E69" s="3">
        <v>7.8777516881943579E-3</v>
      </c>
      <c r="M69" s="7"/>
    </row>
    <row r="70" spans="3:17" x14ac:dyDescent="0.2">
      <c r="C70" t="s">
        <v>23</v>
      </c>
      <c r="D70" s="3">
        <v>3.2116225762692109E-2</v>
      </c>
      <c r="E70" s="3">
        <v>3.910670170168886E-2</v>
      </c>
    </row>
    <row r="71" spans="3:17" x14ac:dyDescent="0.2">
      <c r="M71" s="7"/>
    </row>
  </sheetData>
  <mergeCells count="4">
    <mergeCell ref="O49:P49"/>
    <mergeCell ref="M49:M50"/>
    <mergeCell ref="N49:N50"/>
    <mergeCell ref="L49:L50"/>
  </mergeCells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97395-1B4B-0D47-A881-9B5372891C55}">
  <dimension ref="B2:O45"/>
  <sheetViews>
    <sheetView topLeftCell="A41" zoomScale="125" workbookViewId="0">
      <selection activeCell="E68" sqref="E68"/>
    </sheetView>
  </sheetViews>
  <sheetFormatPr baseColWidth="10" defaultRowHeight="16" x14ac:dyDescent="0.2"/>
  <cols>
    <col min="3" max="3" width="12.1640625" bestFit="1" customWidth="1"/>
  </cols>
  <sheetData>
    <row r="2" spans="2:15" x14ac:dyDescent="0.2">
      <c r="C2" t="s">
        <v>80</v>
      </c>
      <c r="J2" t="s">
        <v>45</v>
      </c>
    </row>
    <row r="3" spans="2:15" x14ac:dyDescent="0.2">
      <c r="B3" t="s">
        <v>24</v>
      </c>
      <c r="C3" t="s">
        <v>46</v>
      </c>
      <c r="D3" t="s">
        <v>47</v>
      </c>
      <c r="E3" t="s">
        <v>11</v>
      </c>
      <c r="G3" s="21"/>
      <c r="H3" s="21"/>
    </row>
    <row r="4" spans="2:15" x14ac:dyDescent="0.2">
      <c r="I4" t="s">
        <v>24</v>
      </c>
      <c r="J4" t="s">
        <v>46</v>
      </c>
      <c r="K4" t="s">
        <v>47</v>
      </c>
      <c r="L4" t="s">
        <v>11</v>
      </c>
    </row>
    <row r="5" spans="2:15" x14ac:dyDescent="0.2">
      <c r="B5" t="s">
        <v>26</v>
      </c>
      <c r="C5" s="7">
        <v>16347.57</v>
      </c>
      <c r="D5" s="7">
        <v>11955.6</v>
      </c>
      <c r="E5" s="7">
        <v>28303.17</v>
      </c>
      <c r="F5">
        <f>D5/E5</f>
        <v>0.42241204783775105</v>
      </c>
      <c r="G5" s="3"/>
      <c r="H5" s="3"/>
    </row>
    <row r="6" spans="2:15" x14ac:dyDescent="0.2">
      <c r="B6" t="s">
        <v>27</v>
      </c>
      <c r="C6" s="7">
        <v>36083.25</v>
      </c>
      <c r="D6" s="7">
        <v>15246.84</v>
      </c>
      <c r="E6" s="7">
        <v>51330.09</v>
      </c>
      <c r="G6" s="3"/>
      <c r="H6" s="3"/>
      <c r="I6" t="s">
        <v>26</v>
      </c>
      <c r="J6" s="7">
        <v>8597.9775000000009</v>
      </c>
      <c r="K6" s="7">
        <v>8842.3310000000001</v>
      </c>
      <c r="L6" s="7">
        <v>17440.310000000001</v>
      </c>
    </row>
    <row r="7" spans="2:15" x14ac:dyDescent="0.2">
      <c r="B7" t="s">
        <v>28</v>
      </c>
      <c r="C7" s="7">
        <v>22172.95</v>
      </c>
      <c r="D7" s="7">
        <v>9532.6569999999992</v>
      </c>
      <c r="E7" s="7">
        <v>31705.61</v>
      </c>
      <c r="G7" s="3"/>
      <c r="H7" s="3"/>
      <c r="I7" t="s">
        <v>27</v>
      </c>
      <c r="J7" s="7">
        <v>21117.94</v>
      </c>
      <c r="K7" s="7">
        <v>10447.74</v>
      </c>
      <c r="L7" s="7">
        <v>31565.67</v>
      </c>
    </row>
    <row r="8" spans="2:15" x14ac:dyDescent="0.2">
      <c r="B8" t="s">
        <v>29</v>
      </c>
      <c r="C8" s="7">
        <v>46820.73</v>
      </c>
      <c r="D8" s="7">
        <v>29617.49</v>
      </c>
      <c r="E8" s="7">
        <v>76438.22</v>
      </c>
      <c r="G8" s="3"/>
      <c r="H8" s="3"/>
      <c r="I8" t="s">
        <v>28</v>
      </c>
      <c r="J8" s="7">
        <v>14425.16</v>
      </c>
      <c r="K8" s="7">
        <v>6743.5370000000003</v>
      </c>
      <c r="L8" s="7">
        <v>21168.7</v>
      </c>
    </row>
    <row r="9" spans="2:15" x14ac:dyDescent="0.2">
      <c r="B9" t="s">
        <v>30</v>
      </c>
      <c r="C9" s="7">
        <v>125643.6</v>
      </c>
      <c r="D9" s="7">
        <v>66838.710000000006</v>
      </c>
      <c r="E9" s="7">
        <v>192482.3</v>
      </c>
      <c r="G9" s="3"/>
      <c r="H9" s="3"/>
      <c r="I9" t="s">
        <v>29</v>
      </c>
      <c r="J9" s="7">
        <v>25226.03</v>
      </c>
      <c r="K9" s="7">
        <v>19273.52</v>
      </c>
      <c r="L9" s="7">
        <v>44499.55</v>
      </c>
      <c r="N9" s="3"/>
      <c r="O9" s="3"/>
    </row>
    <row r="10" spans="2:15" x14ac:dyDescent="0.2">
      <c r="B10" t="s">
        <v>31</v>
      </c>
      <c r="C10" s="7">
        <v>68901.149999999994</v>
      </c>
      <c r="D10" s="7">
        <v>35984.120000000003</v>
      </c>
      <c r="E10" s="7">
        <v>104885.3</v>
      </c>
      <c r="G10" s="3"/>
      <c r="H10" s="3"/>
      <c r="I10" t="s">
        <v>30</v>
      </c>
      <c r="J10" s="7">
        <v>70228.38</v>
      </c>
      <c r="K10" s="7">
        <v>42270.46</v>
      </c>
      <c r="L10" s="7">
        <v>112498.8</v>
      </c>
      <c r="N10" s="9"/>
      <c r="O10" s="3"/>
    </row>
    <row r="11" spans="2:15" x14ac:dyDescent="0.2">
      <c r="B11" t="s">
        <v>32</v>
      </c>
      <c r="C11" s="7">
        <v>69164.789999999994</v>
      </c>
      <c r="D11" s="7">
        <v>45680.23</v>
      </c>
      <c r="E11" s="7">
        <v>114845</v>
      </c>
      <c r="G11" s="3"/>
      <c r="H11" s="3"/>
      <c r="I11" t="s">
        <v>31</v>
      </c>
      <c r="J11" s="7">
        <v>37424.04</v>
      </c>
      <c r="K11" s="7">
        <v>25928.186000000002</v>
      </c>
      <c r="L11" s="7">
        <v>63352.22</v>
      </c>
      <c r="N11" s="3"/>
      <c r="O11" s="3"/>
    </row>
    <row r="12" spans="2:15" x14ac:dyDescent="0.2">
      <c r="B12" t="s">
        <v>33</v>
      </c>
      <c r="C12" s="7">
        <v>93608.89</v>
      </c>
      <c r="D12" s="7">
        <v>42656.91</v>
      </c>
      <c r="E12" s="7">
        <v>136265.79999999999</v>
      </c>
      <c r="G12" s="3"/>
      <c r="H12" s="3"/>
      <c r="I12" t="s">
        <v>32</v>
      </c>
      <c r="J12" s="7">
        <v>35932.050000000003</v>
      </c>
      <c r="K12" s="7">
        <v>29334.74</v>
      </c>
      <c r="L12" s="7">
        <v>65266.8</v>
      </c>
      <c r="N12" s="3"/>
      <c r="O12" s="3"/>
    </row>
    <row r="13" spans="2:15" x14ac:dyDescent="0.2">
      <c r="B13" t="s">
        <v>34</v>
      </c>
      <c r="C13" s="7">
        <v>47427.54</v>
      </c>
      <c r="D13" s="7">
        <v>37272.870000000003</v>
      </c>
      <c r="E13" s="7">
        <v>84700.41</v>
      </c>
      <c r="G13" s="3"/>
      <c r="H13" s="3"/>
      <c r="I13" t="s">
        <v>33</v>
      </c>
      <c r="J13" s="7">
        <v>48103.58</v>
      </c>
      <c r="K13" s="7">
        <v>25222.63</v>
      </c>
      <c r="L13" s="7">
        <v>73326.210000000006</v>
      </c>
      <c r="N13" s="3"/>
      <c r="O13" s="3"/>
    </row>
    <row r="14" spans="2:15" x14ac:dyDescent="0.2">
      <c r="B14" t="s">
        <v>35</v>
      </c>
      <c r="C14" s="7">
        <v>41046.701999999997</v>
      </c>
      <c r="D14" s="7">
        <v>27073.09</v>
      </c>
      <c r="E14" s="7">
        <v>68119.789999999994</v>
      </c>
      <c r="G14" s="3"/>
      <c r="H14" s="3"/>
      <c r="I14" t="s">
        <v>34</v>
      </c>
      <c r="J14" s="7">
        <v>23375.58</v>
      </c>
      <c r="K14" s="7">
        <v>24185.27</v>
      </c>
      <c r="L14" s="7">
        <v>47560.85</v>
      </c>
      <c r="N14" s="3"/>
      <c r="O14" s="3"/>
    </row>
    <row r="15" spans="2:15" x14ac:dyDescent="0.2">
      <c r="B15" t="s">
        <v>36</v>
      </c>
      <c r="C15" s="7">
        <v>7961.1629999999996</v>
      </c>
      <c r="D15" s="7">
        <v>5604.3869999999997</v>
      </c>
      <c r="E15" s="7">
        <v>13565.55</v>
      </c>
      <c r="G15" s="3"/>
      <c r="H15" s="3"/>
      <c r="I15" t="s">
        <v>35</v>
      </c>
      <c r="J15" s="7">
        <v>18821.03</v>
      </c>
      <c r="K15" s="7">
        <v>16078.95</v>
      </c>
      <c r="L15" s="7">
        <v>34899.980000000003</v>
      </c>
      <c r="N15" s="3"/>
      <c r="O15" s="3"/>
    </row>
    <row r="16" spans="2:15" x14ac:dyDescent="0.2">
      <c r="B16" t="s">
        <v>37</v>
      </c>
      <c r="C16" s="7">
        <v>13956.98</v>
      </c>
      <c r="D16" s="7">
        <v>5337.91</v>
      </c>
      <c r="E16" s="7">
        <v>19294.89</v>
      </c>
      <c r="G16" s="3"/>
      <c r="H16" s="3"/>
      <c r="I16" t="s">
        <v>36</v>
      </c>
      <c r="J16" s="7">
        <v>4472.9470000000001</v>
      </c>
      <c r="K16" s="7">
        <v>3332.4259999999999</v>
      </c>
      <c r="L16" s="7">
        <v>7805.3729999999996</v>
      </c>
      <c r="N16" s="9"/>
      <c r="O16" s="3"/>
    </row>
    <row r="17" spans="2:15" x14ac:dyDescent="0.2">
      <c r="B17" t="s">
        <v>38</v>
      </c>
      <c r="C17" s="7">
        <v>492996.1</v>
      </c>
      <c r="D17" s="7">
        <v>241099.9</v>
      </c>
      <c r="E17" s="8">
        <v>734096</v>
      </c>
      <c r="G17" s="3"/>
      <c r="H17" s="3"/>
      <c r="I17" t="s">
        <v>37</v>
      </c>
      <c r="J17" s="7">
        <v>7161.3770000000004</v>
      </c>
      <c r="K17" s="7">
        <v>4047.0450000000001</v>
      </c>
      <c r="L17" s="7">
        <v>11208.42</v>
      </c>
      <c r="N17" s="3"/>
      <c r="O17" s="3"/>
    </row>
    <row r="18" spans="2:15" x14ac:dyDescent="0.2">
      <c r="B18" t="s">
        <v>39</v>
      </c>
      <c r="C18" s="7">
        <v>21647.944</v>
      </c>
      <c r="D18" s="7">
        <v>18472.830000000002</v>
      </c>
      <c r="E18" s="7">
        <v>40120.769999999997</v>
      </c>
      <c r="G18" s="3"/>
      <c r="H18" s="3"/>
      <c r="I18" t="s">
        <v>38</v>
      </c>
      <c r="J18" s="7">
        <v>242666.6</v>
      </c>
      <c r="K18" s="7">
        <v>162666.20000000001</v>
      </c>
      <c r="L18" s="7">
        <v>405332.8</v>
      </c>
      <c r="N18" s="3"/>
      <c r="O18" s="3"/>
    </row>
    <row r="19" spans="2:15" x14ac:dyDescent="0.2">
      <c r="B19" t="s">
        <v>40</v>
      </c>
      <c r="C19" s="7">
        <v>13138.92</v>
      </c>
      <c r="D19" s="7">
        <v>7406.6450000000004</v>
      </c>
      <c r="E19" s="7">
        <v>20545.560000000001</v>
      </c>
      <c r="G19" s="3"/>
      <c r="H19" s="3"/>
      <c r="I19" t="s">
        <v>39</v>
      </c>
      <c r="J19" s="7">
        <v>12433.32</v>
      </c>
      <c r="K19" s="7">
        <v>11106.73</v>
      </c>
      <c r="L19" s="7">
        <v>23540.052</v>
      </c>
      <c r="N19" s="3"/>
      <c r="O19" s="9"/>
    </row>
    <row r="20" spans="2:15" x14ac:dyDescent="0.2">
      <c r="B20" t="s">
        <v>41</v>
      </c>
      <c r="C20" s="7">
        <v>27943.19</v>
      </c>
      <c r="D20" s="7">
        <v>23517.439999999999</v>
      </c>
      <c r="E20" s="7">
        <v>51460.63</v>
      </c>
      <c r="G20" s="3"/>
      <c r="H20" s="3"/>
      <c r="I20" t="s">
        <v>40</v>
      </c>
      <c r="J20" s="7">
        <v>7433.7820000000002</v>
      </c>
      <c r="K20" s="7">
        <v>5042.3209999999999</v>
      </c>
      <c r="L20" s="7">
        <v>12476.1</v>
      </c>
      <c r="N20" s="3"/>
      <c r="O20" s="3"/>
    </row>
    <row r="21" spans="2:15" x14ac:dyDescent="0.2">
      <c r="I21" t="s">
        <v>41</v>
      </c>
      <c r="J21" s="7">
        <v>13932.18</v>
      </c>
      <c r="K21" s="7">
        <v>16559.47</v>
      </c>
      <c r="L21" s="7">
        <v>30491.64</v>
      </c>
      <c r="N21" s="3"/>
      <c r="O21" s="3"/>
    </row>
    <row r="22" spans="2:15" x14ac:dyDescent="0.2">
      <c r="B22" t="s">
        <v>11</v>
      </c>
      <c r="C22">
        <v>1144861.5</v>
      </c>
      <c r="D22" s="8">
        <v>623297.6</v>
      </c>
      <c r="E22">
        <v>1768159.1</v>
      </c>
      <c r="N22" s="3"/>
      <c r="O22" s="9"/>
    </row>
    <row r="23" spans="2:15" x14ac:dyDescent="0.2">
      <c r="I23" t="s">
        <v>11</v>
      </c>
      <c r="J23" s="8">
        <v>591352</v>
      </c>
      <c r="K23" s="7">
        <v>411081.6</v>
      </c>
      <c r="L23">
        <v>1002433.5</v>
      </c>
      <c r="N23" s="3"/>
      <c r="O23" s="3"/>
    </row>
    <row r="24" spans="2:15" x14ac:dyDescent="0.2">
      <c r="N24" s="9"/>
      <c r="O24" s="3"/>
    </row>
    <row r="27" spans="2:15" x14ac:dyDescent="0.2">
      <c r="L27" t="s">
        <v>81</v>
      </c>
    </row>
    <row r="28" spans="2:15" x14ac:dyDescent="0.2">
      <c r="C28" s="7"/>
      <c r="D28" s="7"/>
      <c r="E28" s="7"/>
      <c r="G28" s="3"/>
      <c r="H28" s="3"/>
      <c r="I28" s="3"/>
      <c r="K28" t="s">
        <v>37</v>
      </c>
      <c r="L28" s="3">
        <v>0.27664889512197272</v>
      </c>
    </row>
    <row r="29" spans="2:15" x14ac:dyDescent="0.2">
      <c r="C29" s="7"/>
      <c r="D29" s="7"/>
      <c r="E29" s="7"/>
      <c r="G29" s="3"/>
      <c r="H29" s="3"/>
      <c r="I29" s="3"/>
      <c r="K29" t="s">
        <v>27</v>
      </c>
      <c r="L29" s="3">
        <v>0.29703513085599503</v>
      </c>
    </row>
    <row r="30" spans="2:15" x14ac:dyDescent="0.2">
      <c r="C30" s="7"/>
      <c r="D30" s="7"/>
      <c r="E30" s="7"/>
      <c r="G30" s="3"/>
      <c r="H30" s="3"/>
      <c r="I30" s="3"/>
      <c r="K30" t="s">
        <v>28</v>
      </c>
      <c r="L30" s="3">
        <v>0.30066152330770485</v>
      </c>
    </row>
    <row r="31" spans="2:15" x14ac:dyDescent="0.2">
      <c r="C31" s="7"/>
      <c r="D31" s="7"/>
      <c r="E31" s="7"/>
      <c r="G31" s="3"/>
      <c r="H31" s="3"/>
      <c r="I31" s="3"/>
      <c r="K31" t="s">
        <v>33</v>
      </c>
      <c r="L31" s="3">
        <v>0.31304193715517764</v>
      </c>
    </row>
    <row r="32" spans="2:15" x14ac:dyDescent="0.2">
      <c r="C32" s="7"/>
      <c r="D32" s="7"/>
      <c r="E32" s="7"/>
      <c r="G32" s="3"/>
      <c r="H32" s="3"/>
      <c r="I32" s="3"/>
      <c r="K32" t="s">
        <v>38</v>
      </c>
      <c r="L32" s="3">
        <v>0.32843102264553953</v>
      </c>
    </row>
    <row r="33" spans="3:12" x14ac:dyDescent="0.2">
      <c r="C33" s="7"/>
      <c r="D33" s="7"/>
      <c r="E33" s="7"/>
      <c r="G33" s="3"/>
      <c r="H33" s="3"/>
      <c r="I33" s="3"/>
      <c r="K33" t="s">
        <v>31</v>
      </c>
      <c r="L33" s="3">
        <v>0.34308067956138755</v>
      </c>
    </row>
    <row r="34" spans="3:12" x14ac:dyDescent="0.2">
      <c r="C34" s="7"/>
      <c r="D34" s="7"/>
      <c r="E34" s="7"/>
      <c r="G34" s="3"/>
      <c r="H34" s="3"/>
      <c r="I34" s="3"/>
      <c r="K34" t="s">
        <v>30</v>
      </c>
      <c r="L34" s="3">
        <v>0.34724600651592386</v>
      </c>
    </row>
    <row r="35" spans="3:12" x14ac:dyDescent="0.2">
      <c r="C35" s="7"/>
      <c r="D35" s="7"/>
      <c r="E35" s="7"/>
      <c r="G35" s="3"/>
      <c r="H35" s="3"/>
      <c r="I35" s="3"/>
      <c r="K35" t="s">
        <v>40</v>
      </c>
      <c r="L35" s="9">
        <v>0.36049857000733976</v>
      </c>
    </row>
    <row r="36" spans="3:12" x14ac:dyDescent="0.2">
      <c r="C36" s="7"/>
      <c r="D36" s="7"/>
      <c r="E36" s="7"/>
      <c r="G36" s="3"/>
      <c r="H36" s="3"/>
      <c r="I36" s="3"/>
      <c r="K36" t="s">
        <v>29</v>
      </c>
      <c r="L36" s="3">
        <v>0.38746964542083789</v>
      </c>
    </row>
    <row r="37" spans="3:12" x14ac:dyDescent="0.2">
      <c r="C37" s="7"/>
      <c r="D37" s="7"/>
      <c r="E37" s="7"/>
      <c r="G37" s="3"/>
      <c r="H37" s="3"/>
      <c r="I37" s="3"/>
      <c r="K37" t="s">
        <v>35</v>
      </c>
      <c r="L37" s="3">
        <v>0.39743355051446877</v>
      </c>
    </row>
    <row r="38" spans="3:12" x14ac:dyDescent="0.2">
      <c r="C38" s="7"/>
      <c r="D38" s="7"/>
      <c r="E38" s="7"/>
      <c r="G38" s="3"/>
      <c r="H38" s="3"/>
      <c r="I38" s="3"/>
      <c r="K38" t="s">
        <v>32</v>
      </c>
      <c r="L38" s="3">
        <v>0.3977554965388132</v>
      </c>
    </row>
    <row r="39" spans="3:12" x14ac:dyDescent="0.2">
      <c r="C39" s="7"/>
      <c r="D39" s="7"/>
      <c r="E39" s="7"/>
      <c r="G39" s="3"/>
      <c r="H39" s="3"/>
      <c r="I39" s="3"/>
      <c r="K39" t="s">
        <v>36</v>
      </c>
      <c r="L39" s="3">
        <v>0.41313378373895643</v>
      </c>
    </row>
    <row r="40" spans="3:12" x14ac:dyDescent="0.2">
      <c r="C40" s="7"/>
      <c r="D40" s="7"/>
      <c r="E40" s="7"/>
      <c r="G40" s="3"/>
      <c r="H40" s="3"/>
      <c r="I40" s="3"/>
      <c r="K40" t="s">
        <v>26</v>
      </c>
      <c r="L40" s="3">
        <v>0.42241204783775105</v>
      </c>
    </row>
    <row r="41" spans="3:12" x14ac:dyDescent="0.2">
      <c r="C41" s="7"/>
      <c r="D41" s="7"/>
      <c r="E41" s="7"/>
      <c r="G41" s="3"/>
      <c r="H41" s="3"/>
      <c r="I41" s="3"/>
      <c r="K41" t="s">
        <v>34</v>
      </c>
      <c r="L41" s="3">
        <v>0.44005536691026642</v>
      </c>
    </row>
    <row r="42" spans="3:12" x14ac:dyDescent="0.2">
      <c r="C42" s="7"/>
      <c r="D42" s="7"/>
      <c r="E42" s="7"/>
      <c r="G42" s="3"/>
      <c r="H42" s="3"/>
      <c r="I42" s="3"/>
      <c r="K42" t="s">
        <v>41</v>
      </c>
      <c r="L42" s="3">
        <v>0.45699868035039604</v>
      </c>
    </row>
    <row r="43" spans="3:12" x14ac:dyDescent="0.2">
      <c r="C43" s="7"/>
      <c r="D43" s="7"/>
      <c r="E43" s="7"/>
      <c r="G43" s="3"/>
      <c r="H43" s="3"/>
      <c r="I43" s="3"/>
      <c r="K43" t="s">
        <v>39</v>
      </c>
      <c r="L43" s="9">
        <v>0.46043059492626892</v>
      </c>
    </row>
    <row r="45" spans="3:12" x14ac:dyDescent="0.2">
      <c r="C45" s="8"/>
      <c r="D45" s="7"/>
      <c r="E45" s="7"/>
    </row>
  </sheetData>
  <sortState xmlns:xlrd2="http://schemas.microsoft.com/office/spreadsheetml/2017/richdata2" ref="K28:L43">
    <sortCondition ref="L28:L43"/>
  </sortState>
  <mergeCells count="1">
    <mergeCell ref="G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D85A2-D739-6143-8751-877EBDB72C4C}">
  <dimension ref="B2:R126"/>
  <sheetViews>
    <sheetView topLeftCell="A63" workbookViewId="0">
      <selection activeCell="D23" sqref="D23:D25"/>
    </sheetView>
  </sheetViews>
  <sheetFormatPr baseColWidth="10" defaultRowHeight="16" x14ac:dyDescent="0.2"/>
  <sheetData>
    <row r="2" spans="2:11" x14ac:dyDescent="0.2">
      <c r="B2" t="s">
        <v>12</v>
      </c>
      <c r="C2" t="s">
        <v>43</v>
      </c>
      <c r="D2" t="s">
        <v>44</v>
      </c>
      <c r="E2" t="s">
        <v>11</v>
      </c>
      <c r="H2" t="s">
        <v>12</v>
      </c>
      <c r="I2" t="s">
        <v>43</v>
      </c>
      <c r="J2" t="s">
        <v>44</v>
      </c>
      <c r="K2" t="s">
        <v>11</v>
      </c>
    </row>
    <row r="4" spans="2:11" x14ac:dyDescent="0.2">
      <c r="B4" t="s">
        <v>13</v>
      </c>
      <c r="C4" s="8">
        <v>59057.856</v>
      </c>
      <c r="D4" s="8">
        <v>23295.404999999999</v>
      </c>
      <c r="E4" s="8">
        <v>82353.259999999995</v>
      </c>
      <c r="H4" t="s">
        <v>13</v>
      </c>
      <c r="I4" s="8">
        <v>37000.730000000003</v>
      </c>
      <c r="J4" s="8">
        <v>14378.97</v>
      </c>
      <c r="K4" s="8">
        <v>51379.7</v>
      </c>
    </row>
    <row r="5" spans="2:11" x14ac:dyDescent="0.2">
      <c r="B5" t="s">
        <v>14</v>
      </c>
      <c r="C5" s="8">
        <v>340622.72</v>
      </c>
      <c r="D5" s="8">
        <v>188483.15</v>
      </c>
      <c r="E5" s="8">
        <v>529105.87</v>
      </c>
      <c r="H5" t="s">
        <v>14</v>
      </c>
      <c r="I5" s="8">
        <v>215793.89</v>
      </c>
      <c r="J5" s="8">
        <v>126533.5</v>
      </c>
      <c r="K5" s="8">
        <v>342327.4</v>
      </c>
    </row>
    <row r="6" spans="2:11" x14ac:dyDescent="0.2">
      <c r="B6" t="s">
        <v>19</v>
      </c>
      <c r="C6" s="8">
        <v>602289.78</v>
      </c>
      <c r="D6" s="8">
        <v>234929.99</v>
      </c>
      <c r="E6" s="8">
        <v>837219.77</v>
      </c>
      <c r="H6" t="s">
        <v>19</v>
      </c>
      <c r="I6" s="8">
        <v>323969.2</v>
      </c>
      <c r="J6" s="8">
        <v>98256.92</v>
      </c>
      <c r="K6" s="8">
        <v>422226.1</v>
      </c>
    </row>
    <row r="7" spans="2:11" x14ac:dyDescent="0.2">
      <c r="B7" t="s">
        <v>20</v>
      </c>
      <c r="C7" s="8">
        <v>109069.36</v>
      </c>
      <c r="D7" s="8">
        <v>96451.839999999997</v>
      </c>
      <c r="E7" s="8">
        <v>205521.2</v>
      </c>
      <c r="H7" t="s">
        <v>20</v>
      </c>
      <c r="I7" s="8">
        <v>69629.414000000004</v>
      </c>
      <c r="J7" s="8">
        <v>49449.302000000003</v>
      </c>
      <c r="K7" s="8">
        <v>119078.7</v>
      </c>
    </row>
    <row r="8" spans="2:11" x14ac:dyDescent="0.2">
      <c r="B8" t="s">
        <v>21</v>
      </c>
      <c r="C8" s="8">
        <v>1896.7744</v>
      </c>
      <c r="D8" s="8">
        <v>66303.701000000001</v>
      </c>
      <c r="E8" s="8">
        <v>68200.475300000006</v>
      </c>
      <c r="H8" t="s">
        <v>21</v>
      </c>
      <c r="I8" s="8">
        <v>1173.442</v>
      </c>
      <c r="J8" s="8">
        <v>30293.65</v>
      </c>
      <c r="K8" s="8">
        <v>31467.088</v>
      </c>
    </row>
    <row r="9" spans="2:11" x14ac:dyDescent="0.2">
      <c r="B9" t="s">
        <v>22</v>
      </c>
      <c r="C9" s="8">
        <v>840.02588000000003</v>
      </c>
      <c r="D9" s="8">
        <v>10185.153</v>
      </c>
      <c r="E9" s="8">
        <v>11025.179</v>
      </c>
      <c r="H9" t="s">
        <v>22</v>
      </c>
      <c r="I9" s="8">
        <v>728.03493000000003</v>
      </c>
      <c r="J9" s="8">
        <v>5840.9790000000003</v>
      </c>
      <c r="K9" s="8">
        <v>6569.0140000000001</v>
      </c>
    </row>
    <row r="10" spans="2:11" x14ac:dyDescent="0.2">
      <c r="B10" t="s">
        <v>23</v>
      </c>
      <c r="C10" s="8">
        <v>9554.5545999999995</v>
      </c>
      <c r="D10" s="8">
        <v>10285.119000000001</v>
      </c>
      <c r="E10" s="8">
        <v>19839.673999999999</v>
      </c>
      <c r="H10" t="s">
        <v>23</v>
      </c>
      <c r="I10" s="8">
        <v>7735.0077000000001</v>
      </c>
      <c r="J10" s="8">
        <v>8111.116</v>
      </c>
      <c r="K10" s="8">
        <v>15846.12</v>
      </c>
    </row>
    <row r="11" spans="2:11" x14ac:dyDescent="0.2">
      <c r="I11" s="8"/>
      <c r="J11" s="8"/>
      <c r="K11" s="8"/>
    </row>
    <row r="12" spans="2:11" x14ac:dyDescent="0.2">
      <c r="B12" t="s">
        <v>11</v>
      </c>
      <c r="C12" s="8">
        <f>SUM(C4:C10)</f>
        <v>1123331.07088</v>
      </c>
      <c r="D12" s="8">
        <f t="shared" ref="D12:E12" si="0">SUM(D4:D10)</f>
        <v>629934.35800000001</v>
      </c>
      <c r="E12" s="8">
        <f t="shared" si="0"/>
        <v>1753265.4282999998</v>
      </c>
      <c r="H12" t="s">
        <v>11</v>
      </c>
      <c r="I12" s="8">
        <v>656029.69999999995</v>
      </c>
      <c r="J12" s="8">
        <v>332864.42</v>
      </c>
      <c r="K12" s="8">
        <v>988894.1</v>
      </c>
    </row>
    <row r="15" spans="2:11" x14ac:dyDescent="0.2">
      <c r="I15" t="s">
        <v>45</v>
      </c>
    </row>
    <row r="16" spans="2:11" x14ac:dyDescent="0.2">
      <c r="C16" t="s">
        <v>42</v>
      </c>
    </row>
    <row r="18" spans="2:13" x14ac:dyDescent="0.2">
      <c r="C18" t="s">
        <v>43</v>
      </c>
      <c r="D18" t="s">
        <v>44</v>
      </c>
      <c r="E18" t="s">
        <v>11</v>
      </c>
      <c r="I18" t="s">
        <v>43</v>
      </c>
      <c r="J18" t="s">
        <v>44</v>
      </c>
      <c r="K18" t="s">
        <v>11</v>
      </c>
    </row>
    <row r="19" spans="2:13" x14ac:dyDescent="0.2">
      <c r="B19" t="s">
        <v>13</v>
      </c>
      <c r="C19" s="3">
        <f>C4/C$12</f>
        <v>5.2573864937017184E-2</v>
      </c>
      <c r="D19" s="3">
        <f t="shared" ref="D19:E19" si="1">D4/D$12</f>
        <v>3.6980686486067171E-2</v>
      </c>
      <c r="E19" s="3">
        <f t="shared" si="1"/>
        <v>4.6971359082721043E-2</v>
      </c>
      <c r="H19" t="s">
        <v>13</v>
      </c>
      <c r="I19" s="3">
        <f>I4/I$12</f>
        <v>5.6400998308460737E-2</v>
      </c>
      <c r="J19" s="3">
        <f t="shared" ref="J19:K19" si="2">J4/J$12</f>
        <v>4.3197677901411033E-2</v>
      </c>
      <c r="K19" s="3">
        <f t="shared" si="2"/>
        <v>5.1956726205566399E-2</v>
      </c>
    </row>
    <row r="20" spans="2:13" x14ac:dyDescent="0.2">
      <c r="B20" t="s">
        <v>14</v>
      </c>
      <c r="C20" s="3">
        <f t="shared" ref="C20:E25" si="3">C5/C$12</f>
        <v>0.30322558400629074</v>
      </c>
      <c r="D20" s="3">
        <f t="shared" si="3"/>
        <v>0.29921077903802795</v>
      </c>
      <c r="E20" s="3">
        <f t="shared" si="3"/>
        <v>0.30178309653492186</v>
      </c>
      <c r="H20" t="s">
        <v>14</v>
      </c>
      <c r="I20" s="3">
        <f t="shared" ref="I20:K20" si="4">I5/I$12</f>
        <v>0.32893920808768268</v>
      </c>
      <c r="J20" s="9">
        <f t="shared" si="4"/>
        <v>0.38013525146364396</v>
      </c>
      <c r="K20" s="3">
        <f t="shared" si="4"/>
        <v>0.34617195107140392</v>
      </c>
    </row>
    <row r="21" spans="2:13" x14ac:dyDescent="0.2">
      <c r="B21" t="s">
        <v>19</v>
      </c>
      <c r="C21" s="3">
        <f t="shared" si="3"/>
        <v>0.53616408876518984</v>
      </c>
      <c r="D21" s="3">
        <f t="shared" si="3"/>
        <v>0.3729436043874273</v>
      </c>
      <c r="E21" s="3">
        <f t="shared" si="3"/>
        <v>0.47752026389511631</v>
      </c>
      <c r="H21" t="s">
        <v>19</v>
      </c>
      <c r="I21" s="3">
        <f t="shared" ref="I21:K21" si="5">I6/I$12</f>
        <v>0.49383312981104366</v>
      </c>
      <c r="J21" s="3">
        <f t="shared" si="5"/>
        <v>0.29518600996766192</v>
      </c>
      <c r="K21" s="3">
        <f t="shared" si="5"/>
        <v>0.42696796350590016</v>
      </c>
    </row>
    <row r="22" spans="2:13" x14ac:dyDescent="0.2">
      <c r="B22" t="s">
        <v>20</v>
      </c>
      <c r="C22" s="3">
        <f t="shared" si="3"/>
        <v>9.709458131034937E-2</v>
      </c>
      <c r="D22" s="3">
        <f t="shared" si="3"/>
        <v>0.15311411224850191</v>
      </c>
      <c r="E22" s="3">
        <f t="shared" si="3"/>
        <v>0.11722195435021915</v>
      </c>
      <c r="H22" t="s">
        <v>20</v>
      </c>
      <c r="I22" s="3">
        <f t="shared" ref="I22:K22" si="6">I7/I$12</f>
        <v>0.1061375940753902</v>
      </c>
      <c r="J22" s="3">
        <f t="shared" si="6"/>
        <v>0.14855688691509897</v>
      </c>
      <c r="K22" s="3">
        <f t="shared" si="6"/>
        <v>0.12041602836946848</v>
      </c>
    </row>
    <row r="23" spans="2:13" x14ac:dyDescent="0.2">
      <c r="B23" t="s">
        <v>21</v>
      </c>
      <c r="C23" s="3">
        <f t="shared" si="3"/>
        <v>1.6885266055305464E-3</v>
      </c>
      <c r="D23" s="3">
        <f t="shared" si="3"/>
        <v>0.10525493673739257</v>
      </c>
      <c r="E23" s="3">
        <f t="shared" si="3"/>
        <v>3.8899116014697505E-2</v>
      </c>
      <c r="H23" t="s">
        <v>21</v>
      </c>
      <c r="I23" s="3">
        <f t="shared" ref="I23:K23" si="7">I8/I$12</f>
        <v>1.7887025541678983E-3</v>
      </c>
      <c r="J23" s="3">
        <f t="shared" si="7"/>
        <v>9.1008975966851618E-2</v>
      </c>
      <c r="K23" s="3">
        <f t="shared" si="7"/>
        <v>3.1820483103296902E-2</v>
      </c>
    </row>
    <row r="24" spans="2:13" x14ac:dyDescent="0.2">
      <c r="B24" t="s">
        <v>22</v>
      </c>
      <c r="C24" s="3">
        <f t="shared" si="3"/>
        <v>7.4779902539501275E-4</v>
      </c>
      <c r="D24" s="3">
        <f t="shared" si="3"/>
        <v>1.6168594188666244E-2</v>
      </c>
      <c r="E24" s="3">
        <f t="shared" si="3"/>
        <v>6.2883684478340666E-3</v>
      </c>
      <c r="H24" t="s">
        <v>22</v>
      </c>
      <c r="I24" s="3">
        <f t="shared" ref="I24:K24" si="8">I9/I$12</f>
        <v>1.1097591008455867E-3</v>
      </c>
      <c r="J24" s="3">
        <f t="shared" si="8"/>
        <v>1.7547621941690256E-2</v>
      </c>
      <c r="K24" s="3">
        <f t="shared" si="8"/>
        <v>6.6427881408130558E-3</v>
      </c>
    </row>
    <row r="25" spans="2:13" x14ac:dyDescent="0.2">
      <c r="B25" t="s">
        <v>23</v>
      </c>
      <c r="C25" s="3">
        <f t="shared" si="3"/>
        <v>8.5055553502273468E-3</v>
      </c>
      <c r="D25" s="3">
        <f t="shared" si="3"/>
        <v>1.6327286913916831E-2</v>
      </c>
      <c r="E25" s="3">
        <f t="shared" si="3"/>
        <v>1.1315841674490172E-2</v>
      </c>
      <c r="H25" t="s">
        <v>23</v>
      </c>
      <c r="I25" s="3">
        <f t="shared" ref="I25:K25" si="9">I10/I$12</f>
        <v>1.1790636460513908E-2</v>
      </c>
      <c r="J25" s="3">
        <f t="shared" si="9"/>
        <v>2.4367626915487092E-2</v>
      </c>
      <c r="K25" s="3">
        <f t="shared" si="9"/>
        <v>1.6024081850624854E-2</v>
      </c>
    </row>
    <row r="29" spans="2:13" x14ac:dyDescent="0.2">
      <c r="L29" t="s">
        <v>45</v>
      </c>
    </row>
    <row r="31" spans="2:13" x14ac:dyDescent="0.2">
      <c r="C31" t="s">
        <v>24</v>
      </c>
      <c r="D31" t="s">
        <v>13</v>
      </c>
      <c r="E31" t="s">
        <v>62</v>
      </c>
      <c r="F31" t="s">
        <v>63</v>
      </c>
      <c r="G31" t="s">
        <v>63</v>
      </c>
      <c r="H31" t="s">
        <v>11</v>
      </c>
    </row>
    <row r="32" spans="2:13" x14ac:dyDescent="0.2">
      <c r="L32" t="s">
        <v>45</v>
      </c>
      <c r="M32" t="s">
        <v>42</v>
      </c>
    </row>
    <row r="33" spans="3:13" x14ac:dyDescent="0.2">
      <c r="C33" t="s">
        <v>26</v>
      </c>
      <c r="D33" s="7">
        <v>1210.3050000000001</v>
      </c>
      <c r="E33" s="7">
        <v>5540.7749999999996</v>
      </c>
      <c r="F33" s="7">
        <v>6430.5259999999998</v>
      </c>
      <c r="G33" s="7">
        <v>2603.0010000000002</v>
      </c>
      <c r="H33" s="7">
        <v>16928.259999999998</v>
      </c>
      <c r="K33" t="s">
        <v>37</v>
      </c>
      <c r="L33" s="3">
        <v>0.23947454478981609</v>
      </c>
      <c r="M33" s="3">
        <v>0.21154012877120118</v>
      </c>
    </row>
    <row r="34" spans="3:13" x14ac:dyDescent="0.2">
      <c r="C34" t="s">
        <v>27</v>
      </c>
      <c r="D34" s="7">
        <v>1238.6510000000001</v>
      </c>
      <c r="E34" s="7">
        <v>11999.7</v>
      </c>
      <c r="F34" s="7">
        <v>13482.34</v>
      </c>
      <c r="G34" s="7">
        <v>3913.933</v>
      </c>
      <c r="H34" s="7">
        <v>32084.31</v>
      </c>
      <c r="K34" t="s">
        <v>31</v>
      </c>
      <c r="L34" s="9">
        <v>0.24978904566628324</v>
      </c>
      <c r="M34" s="3">
        <v>0.23197000623608355</v>
      </c>
    </row>
    <row r="35" spans="3:13" x14ac:dyDescent="0.2">
      <c r="C35" t="s">
        <v>28</v>
      </c>
      <c r="D35" s="7">
        <v>1215.8050000000001</v>
      </c>
      <c r="E35" s="7">
        <v>6363.0129999999999</v>
      </c>
      <c r="F35" s="7">
        <v>8319.4840000000004</v>
      </c>
      <c r="G35" s="7">
        <v>4053.5329999999999</v>
      </c>
      <c r="H35" s="7">
        <v>20577.310000000001</v>
      </c>
      <c r="K35" t="s">
        <v>33</v>
      </c>
      <c r="L35" s="3">
        <v>0.26474702901979991</v>
      </c>
      <c r="M35" s="3">
        <v>0.23598665950593886</v>
      </c>
    </row>
    <row r="36" spans="3:13" x14ac:dyDescent="0.2">
      <c r="C36" t="s">
        <v>29</v>
      </c>
      <c r="D36" s="7">
        <v>1754.8219999999999</v>
      </c>
      <c r="E36" s="7">
        <v>15436.95</v>
      </c>
      <c r="F36" s="7">
        <v>18107.759999999998</v>
      </c>
      <c r="G36" s="7">
        <v>4699.5929999999998</v>
      </c>
      <c r="H36" s="7">
        <v>42009.750999999997</v>
      </c>
      <c r="K36" t="s">
        <v>28</v>
      </c>
      <c r="L36" s="3">
        <v>0.30922472373697046</v>
      </c>
      <c r="M36" s="3">
        <v>0.29177199552821043</v>
      </c>
    </row>
    <row r="37" spans="3:13" x14ac:dyDescent="0.2">
      <c r="C37" t="s">
        <v>30</v>
      </c>
      <c r="D37" s="7">
        <v>7751.5240000000003</v>
      </c>
      <c r="E37" s="7">
        <v>40181.269999999997</v>
      </c>
      <c r="F37" s="7">
        <v>49246.36</v>
      </c>
      <c r="G37" s="7">
        <v>13270.69</v>
      </c>
      <c r="H37" s="7">
        <v>115866.3</v>
      </c>
      <c r="K37" t="s">
        <v>26</v>
      </c>
      <c r="L37" s="3">
        <v>0.32730918594114222</v>
      </c>
      <c r="M37" s="3">
        <v>0.352199540784569</v>
      </c>
    </row>
    <row r="38" spans="3:13" x14ac:dyDescent="0.2">
      <c r="C38" t="s">
        <v>31</v>
      </c>
      <c r="D38" s="7">
        <v>4856.1970000000001</v>
      </c>
      <c r="E38" s="7">
        <v>15289.57</v>
      </c>
      <c r="F38" s="7">
        <v>28931.71</v>
      </c>
      <c r="G38" s="7">
        <v>6819.2169999999996</v>
      </c>
      <c r="H38" s="7">
        <v>61209.93</v>
      </c>
      <c r="K38" t="s">
        <v>39</v>
      </c>
      <c r="L38" s="3">
        <v>0.33581752310420981</v>
      </c>
      <c r="M38" s="3">
        <v>0.31064864708873557</v>
      </c>
    </row>
    <row r="39" spans="3:13" x14ac:dyDescent="0.2">
      <c r="C39" t="s">
        <v>32</v>
      </c>
      <c r="D39" s="7">
        <v>3330.63</v>
      </c>
      <c r="E39" s="7">
        <v>22001.69</v>
      </c>
      <c r="F39" s="7">
        <v>29270.15</v>
      </c>
      <c r="G39" s="7">
        <v>7696.8540000000003</v>
      </c>
      <c r="H39" s="7">
        <v>64754.85</v>
      </c>
      <c r="K39" t="s">
        <v>32</v>
      </c>
      <c r="L39" s="9">
        <v>0.339768990276404</v>
      </c>
      <c r="M39" s="3">
        <v>0.30723030289620995</v>
      </c>
    </row>
    <row r="40" spans="3:13" x14ac:dyDescent="0.2">
      <c r="C40" t="s">
        <v>33</v>
      </c>
      <c r="D40" s="7">
        <v>4596.3010000000004</v>
      </c>
      <c r="E40" s="7">
        <v>19999.850999999999</v>
      </c>
      <c r="F40" s="7">
        <v>33791.47</v>
      </c>
      <c r="G40" s="7">
        <v>13392.03</v>
      </c>
      <c r="H40" s="7">
        <v>75543.25</v>
      </c>
      <c r="K40" t="s">
        <v>38</v>
      </c>
      <c r="L40" s="3">
        <v>0.34290126627600526</v>
      </c>
      <c r="M40" s="3">
        <v>0.29451166344181562</v>
      </c>
    </row>
    <row r="41" spans="3:13" x14ac:dyDescent="0.2">
      <c r="C41" t="s">
        <v>34</v>
      </c>
      <c r="D41" s="7">
        <v>1960.6780000000001</v>
      </c>
      <c r="E41" s="7">
        <v>23011.370999999999</v>
      </c>
      <c r="F41" s="7">
        <v>15641.77</v>
      </c>
      <c r="G41" s="7">
        <v>4921.2030000000004</v>
      </c>
      <c r="H41" s="7">
        <v>47815.233</v>
      </c>
      <c r="K41" t="s">
        <v>30</v>
      </c>
      <c r="L41" s="3">
        <v>0.34678996394982836</v>
      </c>
      <c r="M41" s="3">
        <v>0.30353120604389539</v>
      </c>
    </row>
    <row r="42" spans="3:13" x14ac:dyDescent="0.2">
      <c r="C42" t="s">
        <v>35</v>
      </c>
      <c r="D42" s="7">
        <v>1806.742</v>
      </c>
      <c r="E42" s="7">
        <v>17097.46</v>
      </c>
      <c r="F42" s="7">
        <v>11371.98</v>
      </c>
      <c r="G42" s="7">
        <v>3138.8679999999999</v>
      </c>
      <c r="H42" s="7">
        <v>34455.173000000003</v>
      </c>
      <c r="K42" t="s">
        <v>29</v>
      </c>
      <c r="L42" s="3">
        <v>0.36746111634891626</v>
      </c>
      <c r="M42" s="3">
        <v>0.29905250465426292</v>
      </c>
    </row>
    <row r="43" spans="3:13" x14ac:dyDescent="0.2">
      <c r="C43" t="s">
        <v>36</v>
      </c>
      <c r="D43">
        <v>556.33187999999996</v>
      </c>
      <c r="E43" s="7">
        <v>2943.4180000000001</v>
      </c>
      <c r="F43" s="7">
        <v>2419.7080000000001</v>
      </c>
      <c r="G43" s="7">
        <v>1183.759</v>
      </c>
      <c r="H43" s="7">
        <v>7557.5690000000004</v>
      </c>
      <c r="K43" t="s">
        <v>27</v>
      </c>
      <c r="L43" s="3">
        <v>0.37400523807431107</v>
      </c>
      <c r="M43" s="3">
        <v>0.33124159456454988</v>
      </c>
    </row>
    <row r="44" spans="3:13" x14ac:dyDescent="0.2">
      <c r="C44" t="s">
        <v>37</v>
      </c>
      <c r="D44" s="7">
        <v>1099.5830000000001</v>
      </c>
      <c r="E44" s="7">
        <v>2606.9630000000002</v>
      </c>
      <c r="F44" s="7">
        <v>4741.6540000000005</v>
      </c>
      <c r="G44" s="7">
        <v>2027.87</v>
      </c>
      <c r="H44" s="7">
        <v>10886.18</v>
      </c>
      <c r="K44" t="s">
        <v>36</v>
      </c>
      <c r="L44" s="3">
        <v>0.38946624238561367</v>
      </c>
      <c r="M44" s="3">
        <v>0.37629854521490363</v>
      </c>
    </row>
    <row r="45" spans="3:13" x14ac:dyDescent="0.2">
      <c r="C45" t="s">
        <v>38</v>
      </c>
      <c r="D45" s="7">
        <v>14941.55</v>
      </c>
      <c r="E45" s="7">
        <v>134845.1</v>
      </c>
      <c r="F45" s="7">
        <v>177191.8</v>
      </c>
      <c r="G45" s="7">
        <v>43899.65</v>
      </c>
      <c r="H45" s="7">
        <v>393247.6</v>
      </c>
      <c r="K45" t="s">
        <v>41</v>
      </c>
      <c r="L45" s="3">
        <v>0.39545684021269467</v>
      </c>
      <c r="M45" s="3">
        <v>0.30630393904624215</v>
      </c>
    </row>
    <row r="46" spans="3:13" x14ac:dyDescent="0.2">
      <c r="C46" t="s">
        <v>39</v>
      </c>
      <c r="D46" s="7">
        <v>1947.627</v>
      </c>
      <c r="E46" s="7">
        <v>7768.5439999999999</v>
      </c>
      <c r="F46" s="7">
        <v>8941.4617999999991</v>
      </c>
      <c r="G46" s="7">
        <v>2114.585</v>
      </c>
      <c r="H46" s="7">
        <v>23133.23</v>
      </c>
      <c r="K46" t="s">
        <v>50</v>
      </c>
      <c r="L46" s="9">
        <v>0.4199900475665419</v>
      </c>
      <c r="M46" s="3">
        <v>0.38223666732834993</v>
      </c>
    </row>
    <row r="47" spans="3:13" x14ac:dyDescent="0.2">
      <c r="C47" t="s">
        <v>40</v>
      </c>
      <c r="D47">
        <v>868.14089000000001</v>
      </c>
      <c r="E47" s="7">
        <v>5241.2070000000003</v>
      </c>
      <c r="F47" s="7">
        <v>3650.4319999999998</v>
      </c>
      <c r="G47" s="7">
        <v>1984.345</v>
      </c>
      <c r="H47" s="7">
        <v>12479.36</v>
      </c>
      <c r="K47" t="s">
        <v>34</v>
      </c>
      <c r="L47" s="3">
        <v>0.48125606749631439</v>
      </c>
      <c r="M47" s="3">
        <v>0.41647993586603121</v>
      </c>
    </row>
    <row r="48" spans="3:13" x14ac:dyDescent="0.2">
      <c r="C48" t="s">
        <v>41</v>
      </c>
      <c r="D48" s="7">
        <v>2244.8130000000001</v>
      </c>
      <c r="E48" s="7">
        <v>12000.47</v>
      </c>
      <c r="F48" s="7">
        <v>10687.48</v>
      </c>
      <c r="G48" s="7">
        <v>3359.578</v>
      </c>
      <c r="H48" s="7">
        <v>30345.84</v>
      </c>
      <c r="K48" t="s">
        <v>35</v>
      </c>
      <c r="L48" s="3">
        <v>0.49622331021237354</v>
      </c>
      <c r="M48" s="9">
        <v>0.41041727837834596</v>
      </c>
    </row>
    <row r="50" spans="3:12" x14ac:dyDescent="0.2">
      <c r="C50" t="s">
        <v>11</v>
      </c>
      <c r="D50" s="7">
        <v>51379.7</v>
      </c>
      <c r="E50" s="7">
        <v>342327.4</v>
      </c>
      <c r="F50" s="7">
        <v>422226.1</v>
      </c>
      <c r="G50" s="7">
        <v>119078.7</v>
      </c>
      <c r="H50" s="7">
        <v>988894.1</v>
      </c>
    </row>
    <row r="54" spans="3:12" x14ac:dyDescent="0.2">
      <c r="L54" t="s">
        <v>42</v>
      </c>
    </row>
    <row r="55" spans="3:12" x14ac:dyDescent="0.2">
      <c r="C55" t="s">
        <v>24</v>
      </c>
      <c r="D55" t="s">
        <v>13</v>
      </c>
      <c r="E55" t="s">
        <v>62</v>
      </c>
      <c r="F55" t="s">
        <v>63</v>
      </c>
      <c r="G55" t="s">
        <v>63</v>
      </c>
      <c r="H55" t="s">
        <v>11</v>
      </c>
    </row>
    <row r="56" spans="3:12" x14ac:dyDescent="0.2">
      <c r="L56" t="s">
        <v>64</v>
      </c>
    </row>
    <row r="57" spans="3:12" x14ac:dyDescent="0.2">
      <c r="C57" t="s">
        <v>26</v>
      </c>
      <c r="D57" s="7">
        <v>1474.6690000000001</v>
      </c>
      <c r="E57" s="7">
        <v>9890.7070000000003</v>
      </c>
      <c r="F57" s="7">
        <v>11496.96</v>
      </c>
      <c r="G57" s="7">
        <v>3911.8890000000001</v>
      </c>
      <c r="H57" s="7">
        <v>28082.68</v>
      </c>
      <c r="K57" t="s">
        <v>26</v>
      </c>
      <c r="L57" s="3">
        <f>E57/H57</f>
        <v>0.352199540784569</v>
      </c>
    </row>
    <row r="58" spans="3:12" x14ac:dyDescent="0.2">
      <c r="C58" t="s">
        <v>27</v>
      </c>
      <c r="D58" s="7">
        <v>1750.6</v>
      </c>
      <c r="E58" s="7">
        <v>17043.97</v>
      </c>
      <c r="F58" s="7">
        <v>24642.94</v>
      </c>
      <c r="G58" s="7">
        <v>5757.6660000000002</v>
      </c>
      <c r="H58" s="7">
        <v>51454.8</v>
      </c>
      <c r="K58" t="s">
        <v>27</v>
      </c>
      <c r="L58" s="3">
        <f t="shared" ref="L58:L72" si="10">E58/H58</f>
        <v>0.33124159456454988</v>
      </c>
    </row>
    <row r="59" spans="3:12" x14ac:dyDescent="0.2">
      <c r="C59" t="s">
        <v>28</v>
      </c>
      <c r="D59" s="7">
        <v>1765.0640000000001</v>
      </c>
      <c r="E59" s="7">
        <v>9246.8410000000003</v>
      </c>
      <c r="F59" s="7">
        <v>13603.55</v>
      </c>
      <c r="G59" s="7">
        <v>5641.5889999999999</v>
      </c>
      <c r="H59" s="7">
        <v>31692.01</v>
      </c>
      <c r="K59" t="s">
        <v>28</v>
      </c>
      <c r="L59" s="3">
        <f t="shared" si="10"/>
        <v>0.29177199552821043</v>
      </c>
    </row>
    <row r="60" spans="3:12" x14ac:dyDescent="0.2">
      <c r="C60" t="s">
        <v>29</v>
      </c>
      <c r="D60" s="7">
        <v>2990.15</v>
      </c>
      <c r="E60" s="7">
        <v>21993.96</v>
      </c>
      <c r="F60" s="7">
        <v>35224.79</v>
      </c>
      <c r="G60" s="7">
        <v>9825.9570000000003</v>
      </c>
      <c r="H60" s="7">
        <v>73545.48</v>
      </c>
      <c r="K60" t="s">
        <v>29</v>
      </c>
      <c r="L60" s="3">
        <f t="shared" si="10"/>
        <v>0.29905250465426292</v>
      </c>
    </row>
    <row r="61" spans="3:12" x14ac:dyDescent="0.2">
      <c r="C61" t="s">
        <v>30</v>
      </c>
      <c r="D61" s="7">
        <v>11115.67</v>
      </c>
      <c r="E61" s="7">
        <v>59148.428</v>
      </c>
      <c r="F61" s="7">
        <v>89667.24</v>
      </c>
      <c r="G61" s="7">
        <v>25168.54</v>
      </c>
      <c r="H61" s="7">
        <v>194867.7</v>
      </c>
      <c r="K61" t="s">
        <v>30</v>
      </c>
      <c r="L61" s="3">
        <f t="shared" si="10"/>
        <v>0.30353120604389539</v>
      </c>
    </row>
    <row r="62" spans="3:12" x14ac:dyDescent="0.2">
      <c r="C62" t="s">
        <v>31</v>
      </c>
      <c r="D62" s="7">
        <v>6544.6790000000001</v>
      </c>
      <c r="E62" s="7">
        <v>24513.5</v>
      </c>
      <c r="F62" s="7">
        <v>54172.26</v>
      </c>
      <c r="G62" s="7">
        <v>12000.12</v>
      </c>
      <c r="H62" s="7">
        <v>105675.3</v>
      </c>
      <c r="K62" t="s">
        <v>31</v>
      </c>
      <c r="L62" s="3">
        <f t="shared" si="10"/>
        <v>0.23197000623608355</v>
      </c>
    </row>
    <row r="63" spans="3:12" x14ac:dyDescent="0.2">
      <c r="C63" t="s">
        <v>32</v>
      </c>
      <c r="D63" s="7">
        <v>4637.7730000000001</v>
      </c>
      <c r="E63" s="7">
        <v>34714.720000000001</v>
      </c>
      <c r="F63" s="7">
        <v>54994.788</v>
      </c>
      <c r="G63" s="7">
        <v>12868.15</v>
      </c>
      <c r="H63" s="7">
        <v>112992.5</v>
      </c>
      <c r="K63" t="s">
        <v>32</v>
      </c>
      <c r="L63" s="3">
        <f t="shared" si="10"/>
        <v>0.30723030289620995</v>
      </c>
    </row>
    <row r="64" spans="3:12" x14ac:dyDescent="0.2">
      <c r="C64" t="s">
        <v>33</v>
      </c>
      <c r="D64" s="7">
        <v>6649.6863999999996</v>
      </c>
      <c r="E64" s="7">
        <v>32428.39</v>
      </c>
      <c r="F64" s="7">
        <v>70271.88</v>
      </c>
      <c r="G64" s="7">
        <v>21526.720000000001</v>
      </c>
      <c r="H64" s="7">
        <v>137416.20000000001</v>
      </c>
      <c r="K64" t="s">
        <v>33</v>
      </c>
      <c r="L64" s="3">
        <f t="shared" si="10"/>
        <v>0.23598665950593886</v>
      </c>
    </row>
    <row r="65" spans="3:16" x14ac:dyDescent="0.2">
      <c r="C65" t="s">
        <v>34</v>
      </c>
      <c r="D65" s="7">
        <v>3365.576</v>
      </c>
      <c r="E65" s="7">
        <v>35067.089999999997</v>
      </c>
      <c r="F65" s="7">
        <v>32295.7</v>
      </c>
      <c r="G65" s="7">
        <v>9299.5419999999995</v>
      </c>
      <c r="H65" s="7">
        <v>84198.75</v>
      </c>
      <c r="K65" t="s">
        <v>34</v>
      </c>
      <c r="L65" s="3">
        <f t="shared" si="10"/>
        <v>0.41647993586603121</v>
      </c>
    </row>
    <row r="66" spans="3:16" x14ac:dyDescent="0.2">
      <c r="C66" t="s">
        <v>35</v>
      </c>
      <c r="D66" s="7">
        <v>3073.05</v>
      </c>
      <c r="E66" s="7">
        <v>27019.012999999999</v>
      </c>
      <c r="F66" s="7">
        <v>25312.563999999998</v>
      </c>
      <c r="G66" s="7">
        <v>8019.3609999999999</v>
      </c>
      <c r="H66" s="7">
        <v>65833.03</v>
      </c>
      <c r="K66" t="s">
        <v>35</v>
      </c>
      <c r="L66" s="3">
        <f t="shared" si="10"/>
        <v>0.41041727837834596</v>
      </c>
    </row>
    <row r="67" spans="3:16" x14ac:dyDescent="0.2">
      <c r="C67" t="s">
        <v>36</v>
      </c>
      <c r="D67">
        <v>885.30390999999997</v>
      </c>
      <c r="E67" s="7">
        <v>4939.1629999999996</v>
      </c>
      <c r="F67" s="7">
        <v>4255.5940000000001</v>
      </c>
      <c r="G67" s="7">
        <v>2053.7649999999999</v>
      </c>
      <c r="H67" s="7">
        <v>13125.65</v>
      </c>
      <c r="K67" t="s">
        <v>36</v>
      </c>
      <c r="L67" s="3">
        <f t="shared" si="10"/>
        <v>0.37629854521490363</v>
      </c>
    </row>
    <row r="68" spans="3:16" x14ac:dyDescent="0.2">
      <c r="C68" t="s">
        <v>37</v>
      </c>
      <c r="D68" s="7">
        <v>1878.3</v>
      </c>
      <c r="E68" s="7">
        <v>4001.6309999999999</v>
      </c>
      <c r="F68" s="7">
        <v>8836.0020000000004</v>
      </c>
      <c r="G68" s="7">
        <v>3488.1120000000001</v>
      </c>
      <c r="H68" s="7">
        <v>18916.651999999998</v>
      </c>
      <c r="K68" t="s">
        <v>37</v>
      </c>
      <c r="L68" s="3">
        <f t="shared" si="10"/>
        <v>0.21154012877120118</v>
      </c>
    </row>
    <row r="69" spans="3:16" x14ac:dyDescent="0.2">
      <c r="C69" t="s">
        <v>38</v>
      </c>
      <c r="D69" s="7">
        <v>28108.57</v>
      </c>
      <c r="E69" s="7">
        <v>212788.8</v>
      </c>
      <c r="F69" s="7">
        <v>365855.2</v>
      </c>
      <c r="G69" s="7">
        <v>72683.350000000006</v>
      </c>
      <c r="H69" s="8">
        <v>722514</v>
      </c>
      <c r="K69" t="s">
        <v>38</v>
      </c>
      <c r="L69" s="3">
        <f t="shared" si="10"/>
        <v>0.29451166344181562</v>
      </c>
    </row>
    <row r="70" spans="3:16" x14ac:dyDescent="0.2">
      <c r="C70" t="s">
        <v>39</v>
      </c>
      <c r="D70" s="7">
        <v>3867.9</v>
      </c>
      <c r="E70" s="7">
        <v>12486.92</v>
      </c>
      <c r="F70" s="7">
        <v>16087.77</v>
      </c>
      <c r="G70" s="7">
        <v>3946.9461999999999</v>
      </c>
      <c r="H70" s="7">
        <v>40196.28</v>
      </c>
      <c r="K70" t="s">
        <v>39</v>
      </c>
      <c r="L70" s="3">
        <f t="shared" si="10"/>
        <v>0.31064864708873557</v>
      </c>
    </row>
    <row r="71" spans="3:16" x14ac:dyDescent="0.2">
      <c r="C71" t="s">
        <v>40</v>
      </c>
      <c r="D71" s="7">
        <v>1087.2370000000001</v>
      </c>
      <c r="E71" s="7">
        <v>7740.82</v>
      </c>
      <c r="F71" s="7">
        <v>6664.1850000000004</v>
      </c>
      <c r="G71" s="7">
        <v>3555.5709999999999</v>
      </c>
      <c r="H71" s="7">
        <v>20251.38</v>
      </c>
      <c r="K71" t="s">
        <v>40</v>
      </c>
      <c r="L71" s="3">
        <f t="shared" si="10"/>
        <v>0.38223666732834993</v>
      </c>
    </row>
    <row r="72" spans="3:16" x14ac:dyDescent="0.2">
      <c r="C72" t="s">
        <v>41</v>
      </c>
      <c r="D72" s="7">
        <v>3159.038</v>
      </c>
      <c r="E72" s="7">
        <v>16081.88</v>
      </c>
      <c r="F72" s="7">
        <v>23838.33</v>
      </c>
      <c r="G72" s="7">
        <v>5773.933</v>
      </c>
      <c r="H72" s="7">
        <v>52503.014000000003</v>
      </c>
      <c r="K72" t="s">
        <v>41</v>
      </c>
      <c r="L72" s="3">
        <f t="shared" si="10"/>
        <v>0.30630393904624215</v>
      </c>
    </row>
    <row r="74" spans="3:16" x14ac:dyDescent="0.2">
      <c r="C74" t="s">
        <v>11</v>
      </c>
      <c r="D74" s="7">
        <v>82353.259999999995</v>
      </c>
      <c r="E74" s="7">
        <v>529105.9</v>
      </c>
      <c r="F74" s="7">
        <v>837219.8</v>
      </c>
      <c r="G74" s="7">
        <v>205521.2</v>
      </c>
      <c r="H74">
        <v>1753265.4</v>
      </c>
    </row>
    <row r="78" spans="3:16" x14ac:dyDescent="0.2">
      <c r="H78" t="s">
        <v>66</v>
      </c>
    </row>
    <row r="79" spans="3:16" x14ac:dyDescent="0.2">
      <c r="P79" t="s">
        <v>65</v>
      </c>
    </row>
    <row r="81" spans="7:18" x14ac:dyDescent="0.2">
      <c r="G81" t="s">
        <v>12</v>
      </c>
      <c r="H81" t="s">
        <v>43</v>
      </c>
      <c r="I81" t="s">
        <v>44</v>
      </c>
      <c r="J81" t="s">
        <v>11</v>
      </c>
      <c r="O81" t="s">
        <v>12</v>
      </c>
      <c r="P81" t="s">
        <v>43</v>
      </c>
      <c r="Q81" t="s">
        <v>44</v>
      </c>
      <c r="R81" t="s">
        <v>11</v>
      </c>
    </row>
    <row r="83" spans="7:18" x14ac:dyDescent="0.2">
      <c r="G83" t="s">
        <v>13</v>
      </c>
      <c r="H83" s="7">
        <v>9318.66</v>
      </c>
      <c r="I83" s="7">
        <v>2742.4810000000002</v>
      </c>
      <c r="J83" s="7">
        <v>12061.14</v>
      </c>
      <c r="O83" t="s">
        <v>13</v>
      </c>
      <c r="P83" s="7">
        <v>5585.1959999999999</v>
      </c>
      <c r="Q83" s="7">
        <v>1807.2470000000001</v>
      </c>
      <c r="R83" s="7">
        <v>7392.4430000000002</v>
      </c>
    </row>
    <row r="84" spans="7:18" x14ac:dyDescent="0.2">
      <c r="G84" t="s">
        <v>14</v>
      </c>
      <c r="H84" s="7">
        <v>227169.3</v>
      </c>
      <c r="I84" s="8">
        <v>121175</v>
      </c>
      <c r="J84" s="7">
        <v>348344.4</v>
      </c>
      <c r="O84" t="s">
        <v>14</v>
      </c>
      <c r="P84" s="7">
        <v>140993.28</v>
      </c>
      <c r="Q84" s="7">
        <v>78514.48</v>
      </c>
      <c r="R84" s="7">
        <v>219507.8</v>
      </c>
    </row>
    <row r="85" spans="7:18" x14ac:dyDescent="0.2">
      <c r="G85" t="s">
        <v>15</v>
      </c>
      <c r="H85" s="7">
        <v>116386.5</v>
      </c>
      <c r="I85" s="7">
        <v>47530.63</v>
      </c>
      <c r="J85" s="7">
        <v>163917.1</v>
      </c>
      <c r="O85" t="s">
        <v>15</v>
      </c>
      <c r="P85" s="7">
        <v>83513.95</v>
      </c>
      <c r="Q85" s="7">
        <v>33960.050000000003</v>
      </c>
      <c r="R85" s="8">
        <v>117474</v>
      </c>
    </row>
    <row r="86" spans="7:18" x14ac:dyDescent="0.2">
      <c r="G86" t="s">
        <v>16</v>
      </c>
      <c r="H86" s="7">
        <v>15193.84</v>
      </c>
      <c r="I86" s="7">
        <v>11731.13</v>
      </c>
      <c r="J86" s="7">
        <v>26924.97</v>
      </c>
      <c r="O86" t="s">
        <v>16</v>
      </c>
      <c r="P86" s="7">
        <v>11040.62</v>
      </c>
      <c r="Q86" s="7">
        <v>7080.7780000000002</v>
      </c>
      <c r="R86" s="7">
        <v>18121.400000000001</v>
      </c>
    </row>
    <row r="87" spans="7:18" x14ac:dyDescent="0.2">
      <c r="G87" t="s">
        <v>17</v>
      </c>
      <c r="H87">
        <v>959.04781000000003</v>
      </c>
      <c r="I87" s="7">
        <v>42375.77</v>
      </c>
      <c r="J87" s="7">
        <v>43334.82</v>
      </c>
      <c r="O87" t="s">
        <v>17</v>
      </c>
      <c r="P87">
        <v>681.15183999999999</v>
      </c>
      <c r="Q87" s="7">
        <v>22987.19</v>
      </c>
      <c r="R87" s="7">
        <v>23668.34</v>
      </c>
    </row>
    <row r="88" spans="7:18" x14ac:dyDescent="0.2">
      <c r="G88" t="s">
        <v>17</v>
      </c>
      <c r="H88">
        <v>121.01621</v>
      </c>
      <c r="I88" s="7">
        <v>3202.9259999999999</v>
      </c>
      <c r="J88" s="7">
        <v>3323.942</v>
      </c>
      <c r="O88" t="s">
        <v>17</v>
      </c>
      <c r="P88">
        <v>121.01621</v>
      </c>
      <c r="Q88" s="7">
        <v>3071.0657999999999</v>
      </c>
      <c r="R88" s="7">
        <v>3192.0819999999999</v>
      </c>
    </row>
    <row r="89" spans="7:18" x14ac:dyDescent="0.2">
      <c r="G89" t="s">
        <v>18</v>
      </c>
      <c r="H89" s="7">
        <v>9554.5550000000003</v>
      </c>
      <c r="I89" s="7">
        <v>10285.120000000001</v>
      </c>
      <c r="J89" s="7">
        <v>19839.669999999998</v>
      </c>
      <c r="O89" t="s">
        <v>18</v>
      </c>
      <c r="P89" s="7">
        <v>7735.0077000000001</v>
      </c>
      <c r="Q89" s="7">
        <v>8111.116</v>
      </c>
      <c r="R89" s="7">
        <v>15846.12</v>
      </c>
    </row>
    <row r="91" spans="7:18" x14ac:dyDescent="0.2">
      <c r="G91" t="s">
        <v>11</v>
      </c>
      <c r="H91" s="7">
        <v>378702.9</v>
      </c>
      <c r="I91" s="7">
        <v>239043.1</v>
      </c>
      <c r="J91" s="8">
        <v>617746</v>
      </c>
      <c r="O91" t="s">
        <v>11</v>
      </c>
      <c r="P91" s="7">
        <v>249670.2</v>
      </c>
      <c r="Q91" s="7">
        <v>155531.9</v>
      </c>
      <c r="R91" s="7">
        <v>405202.16</v>
      </c>
    </row>
    <row r="95" spans="7:18" x14ac:dyDescent="0.2">
      <c r="P95" t="s">
        <v>43</v>
      </c>
      <c r="Q95" t="s">
        <v>44</v>
      </c>
      <c r="R95" t="s">
        <v>11</v>
      </c>
    </row>
    <row r="96" spans="7:18" x14ac:dyDescent="0.2">
      <c r="H96" t="s">
        <v>43</v>
      </c>
      <c r="I96" t="s">
        <v>44</v>
      </c>
      <c r="J96" t="s">
        <v>11</v>
      </c>
      <c r="O96" t="s">
        <v>13</v>
      </c>
      <c r="P96" s="3">
        <v>2.2370294893022873E-2</v>
      </c>
      <c r="Q96" s="3">
        <v>1.1619783465642741E-2</v>
      </c>
      <c r="R96" s="3">
        <v>1.8243839075290223E-2</v>
      </c>
    </row>
    <row r="97" spans="7:18" x14ac:dyDescent="0.2">
      <c r="G97" t="s">
        <v>13</v>
      </c>
      <c r="H97" s="3">
        <v>2.4606782784076908E-2</v>
      </c>
      <c r="I97" s="3">
        <v>1.1472746964877883E-2</v>
      </c>
      <c r="J97" s="3">
        <v>1.9524432371881E-2</v>
      </c>
      <c r="O97" t="s">
        <v>14</v>
      </c>
      <c r="P97" s="3">
        <v>0.56471809611239143</v>
      </c>
      <c r="Q97" s="3">
        <v>0.50481271044718157</v>
      </c>
      <c r="R97" s="3">
        <v>0.54172416060171047</v>
      </c>
    </row>
    <row r="98" spans="7:18" x14ac:dyDescent="0.2">
      <c r="G98" t="s">
        <v>14</v>
      </c>
      <c r="H98" s="3">
        <v>0.59986152733448828</v>
      </c>
      <c r="I98" s="3">
        <v>0.50691695346989729</v>
      </c>
      <c r="J98" s="3">
        <v>0.56389584068533027</v>
      </c>
      <c r="O98" t="s">
        <v>19</v>
      </c>
      <c r="P98" s="3">
        <v>0.33449706853280847</v>
      </c>
      <c r="Q98" s="3">
        <v>0.21834781160649361</v>
      </c>
      <c r="R98" s="3">
        <v>0.28991454537162392</v>
      </c>
    </row>
    <row r="99" spans="7:18" x14ac:dyDescent="0.2">
      <c r="G99" t="s">
        <v>19</v>
      </c>
      <c r="H99" s="3">
        <v>0.30732930748615866</v>
      </c>
      <c r="I99" s="3">
        <v>0.19883707164105552</v>
      </c>
      <c r="J99" s="3">
        <v>0.26534708440038463</v>
      </c>
      <c r="O99" t="s">
        <v>20</v>
      </c>
      <c r="P99" s="3">
        <v>4.4220816100599913E-2</v>
      </c>
      <c r="Q99" s="3">
        <v>4.5526210378706883E-2</v>
      </c>
      <c r="R99" s="3">
        <v>4.4721874138084559E-2</v>
      </c>
    </row>
    <row r="100" spans="7:18" x14ac:dyDescent="0.2">
      <c r="G100" t="s">
        <v>20</v>
      </c>
      <c r="H100" s="3">
        <v>4.0120738446946143E-2</v>
      </c>
      <c r="I100" s="3">
        <v>4.9075375946848077E-2</v>
      </c>
      <c r="J100" s="3">
        <v>4.358582653712044E-2</v>
      </c>
      <c r="O100" t="s">
        <v>21</v>
      </c>
      <c r="P100" s="3">
        <v>2.7282064098959344E-3</v>
      </c>
      <c r="Q100" s="3">
        <v>0.14779726859891765</v>
      </c>
      <c r="R100" s="3">
        <v>5.841118912100568E-2</v>
      </c>
    </row>
    <row r="101" spans="7:18" x14ac:dyDescent="0.2">
      <c r="G101" t="s">
        <v>21</v>
      </c>
      <c r="H101" s="3">
        <v>2.5324543593407919E-3</v>
      </c>
      <c r="I101" s="3">
        <v>0.17727250859782187</v>
      </c>
      <c r="J101" s="3">
        <v>7.0149899797003951E-2</v>
      </c>
      <c r="O101" t="s">
        <v>22</v>
      </c>
      <c r="P101" s="3">
        <v>4.8470426186224865E-4</v>
      </c>
      <c r="Q101" s="3">
        <v>1.9745568593966898E-2</v>
      </c>
      <c r="R101" s="3">
        <v>7.8777516881943579E-3</v>
      </c>
    </row>
    <row r="102" spans="7:18" x14ac:dyDescent="0.2">
      <c r="G102" t="s">
        <v>22</v>
      </c>
      <c r="H102" s="3">
        <v>3.1955448453127767E-4</v>
      </c>
      <c r="I102" s="3">
        <v>1.3398947721143174E-2</v>
      </c>
      <c r="J102" s="3">
        <v>5.3807584346964614E-3</v>
      </c>
      <c r="O102" t="s">
        <v>23</v>
      </c>
      <c r="P102" s="3">
        <v>3.0980900804341086E-2</v>
      </c>
      <c r="Q102" s="3">
        <v>5.2150819221008685E-2</v>
      </c>
      <c r="R102" s="3">
        <v>3.910670170168886E-2</v>
      </c>
    </row>
    <row r="103" spans="7:18" x14ac:dyDescent="0.2">
      <c r="G103" t="s">
        <v>23</v>
      </c>
      <c r="H103" s="3">
        <v>2.5229685328525341E-2</v>
      </c>
      <c r="I103" s="3">
        <v>4.3026215774477489E-2</v>
      </c>
      <c r="J103" s="3">
        <v>3.2116225762692109E-2</v>
      </c>
    </row>
    <row r="105" spans="7:18" x14ac:dyDescent="0.2">
      <c r="H105" t="s">
        <v>68</v>
      </c>
      <c r="P105" t="s">
        <v>67</v>
      </c>
    </row>
    <row r="107" spans="7:18" x14ac:dyDescent="0.2">
      <c r="G107" t="s">
        <v>12</v>
      </c>
      <c r="H107" t="s">
        <v>43</v>
      </c>
      <c r="I107" t="s">
        <v>44</v>
      </c>
      <c r="J107" t="s">
        <v>11</v>
      </c>
      <c r="O107" t="s">
        <v>12</v>
      </c>
      <c r="P107" t="s">
        <v>43</v>
      </c>
      <c r="Q107" t="s">
        <v>44</v>
      </c>
      <c r="R107" t="s">
        <v>11</v>
      </c>
    </row>
    <row r="109" spans="7:18" x14ac:dyDescent="0.2">
      <c r="G109" t="s">
        <v>13</v>
      </c>
      <c r="H109" s="7">
        <v>49739.199999999997</v>
      </c>
      <c r="I109" s="7">
        <v>20552.919999999998</v>
      </c>
      <c r="J109" s="7">
        <v>70292.12</v>
      </c>
      <c r="O109" t="s">
        <v>13</v>
      </c>
      <c r="P109" s="7">
        <v>31415.53</v>
      </c>
      <c r="Q109" s="7">
        <v>12571.72</v>
      </c>
      <c r="R109" s="7">
        <v>43987.25</v>
      </c>
    </row>
    <row r="110" spans="7:18" x14ac:dyDescent="0.2">
      <c r="G110" t="s">
        <v>14</v>
      </c>
      <c r="H110" s="7">
        <v>113453.4</v>
      </c>
      <c r="I110" s="7">
        <v>67308.12</v>
      </c>
      <c r="J110" s="7">
        <v>180761.5</v>
      </c>
      <c r="O110" t="s">
        <v>14</v>
      </c>
      <c r="P110" s="7">
        <v>74800.61</v>
      </c>
      <c r="Q110" s="8">
        <v>48019</v>
      </c>
      <c r="R110" s="7">
        <v>122819.6</v>
      </c>
    </row>
    <row r="111" spans="7:18" x14ac:dyDescent="0.2">
      <c r="G111" t="s">
        <v>15</v>
      </c>
      <c r="H111" s="7">
        <v>485903.3</v>
      </c>
      <c r="I111" s="7">
        <v>187399.4</v>
      </c>
      <c r="J111" s="7">
        <v>673302.7</v>
      </c>
      <c r="O111" t="s">
        <v>15</v>
      </c>
      <c r="P111" s="7">
        <v>240455.2</v>
      </c>
      <c r="Q111" s="7">
        <v>64296.87</v>
      </c>
      <c r="R111" s="7">
        <v>304752.09999999998</v>
      </c>
    </row>
    <row r="112" spans="7:18" x14ac:dyDescent="0.2">
      <c r="G112" t="s">
        <v>16</v>
      </c>
      <c r="H112" s="7">
        <v>93875.53</v>
      </c>
      <c r="I112" s="7">
        <v>84720.71</v>
      </c>
      <c r="J112" s="7">
        <v>178596.2</v>
      </c>
      <c r="O112" t="s">
        <v>16</v>
      </c>
      <c r="P112" s="7">
        <v>58588.79</v>
      </c>
      <c r="Q112" s="7">
        <v>42368.52</v>
      </c>
      <c r="R112" s="7">
        <v>100957.3</v>
      </c>
    </row>
    <row r="113" spans="7:18" x14ac:dyDescent="0.2">
      <c r="G113" t="s">
        <v>17</v>
      </c>
      <c r="H113">
        <v>937.72655999999995</v>
      </c>
      <c r="I113" s="7">
        <v>23927.932000000001</v>
      </c>
      <c r="J113" s="7">
        <v>24865.66</v>
      </c>
      <c r="O113" t="s">
        <v>17</v>
      </c>
      <c r="P113">
        <v>492.28971999999999</v>
      </c>
      <c r="Q113" s="7">
        <v>7306.46</v>
      </c>
      <c r="R113" s="7">
        <v>7798.75</v>
      </c>
    </row>
    <row r="114" spans="7:18" x14ac:dyDescent="0.2">
      <c r="G114" t="s">
        <v>17</v>
      </c>
      <c r="H114">
        <v>719.00967000000003</v>
      </c>
      <c r="I114" s="7">
        <v>6982.2280000000001</v>
      </c>
      <c r="J114" s="7">
        <v>7701.2370000000001</v>
      </c>
      <c r="O114" t="s">
        <v>17</v>
      </c>
      <c r="P114">
        <v>607.01872000000003</v>
      </c>
      <c r="Q114" s="7">
        <v>2769.9140000000002</v>
      </c>
      <c r="R114" s="7">
        <v>3376.9319999999998</v>
      </c>
    </row>
    <row r="116" spans="7:18" x14ac:dyDescent="0.2">
      <c r="G116" t="s">
        <v>11</v>
      </c>
      <c r="H116" s="7">
        <v>744628.2</v>
      </c>
      <c r="I116" s="7">
        <v>390891.3</v>
      </c>
      <c r="J116">
        <v>1135519.3999999999</v>
      </c>
      <c r="O116" t="s">
        <v>11</v>
      </c>
      <c r="P116" s="7">
        <v>406359.5</v>
      </c>
      <c r="Q116" s="7">
        <v>177332.5</v>
      </c>
      <c r="R116" s="8">
        <v>583692</v>
      </c>
    </row>
    <row r="120" spans="7:18" x14ac:dyDescent="0.2">
      <c r="H120" t="s">
        <v>43</v>
      </c>
      <c r="I120" t="s">
        <v>44</v>
      </c>
      <c r="J120" t="s">
        <v>11</v>
      </c>
      <c r="P120" t="s">
        <v>43</v>
      </c>
      <c r="Q120" t="s">
        <v>44</v>
      </c>
      <c r="R120" t="s">
        <v>11</v>
      </c>
    </row>
    <row r="121" spans="7:18" x14ac:dyDescent="0.2">
      <c r="G121" t="s">
        <v>13</v>
      </c>
      <c r="H121" s="3">
        <v>6.6797362764397045E-2</v>
      </c>
      <c r="I121" s="3">
        <v>5.2579630193867195E-2</v>
      </c>
      <c r="J121" s="3">
        <v>6.1903055112928942E-2</v>
      </c>
      <c r="O121" t="s">
        <v>13</v>
      </c>
      <c r="P121" s="3">
        <v>7.7309697447703329E-2</v>
      </c>
      <c r="Q121" s="3">
        <v>7.0893491040841347E-2</v>
      </c>
      <c r="R121" s="3">
        <v>7.5360378418755092E-2</v>
      </c>
    </row>
    <row r="122" spans="7:18" x14ac:dyDescent="0.2">
      <c r="G122" t="s">
        <v>14</v>
      </c>
      <c r="H122" s="3">
        <v>0.15236248103415906</v>
      </c>
      <c r="I122" s="3">
        <v>0.17219139950160056</v>
      </c>
      <c r="J122" s="3">
        <v>0.15918838550886935</v>
      </c>
      <c r="O122" t="s">
        <v>14</v>
      </c>
      <c r="P122" s="3">
        <v>0.18407496317915539</v>
      </c>
      <c r="Q122" s="3">
        <v>0.27078510707287157</v>
      </c>
      <c r="R122" s="9">
        <v>0.21041850839141191</v>
      </c>
    </row>
    <row r="123" spans="7:18" x14ac:dyDescent="0.2">
      <c r="G123" t="s">
        <v>19</v>
      </c>
      <c r="H123" s="3">
        <v>0.65254485392844375</v>
      </c>
      <c r="I123" s="3">
        <v>0.47941563293938749</v>
      </c>
      <c r="J123" s="3">
        <v>0.59294689284921065</v>
      </c>
      <c r="O123" t="s">
        <v>19</v>
      </c>
      <c r="P123" s="3">
        <v>0.59173022902134687</v>
      </c>
      <c r="Q123" s="3">
        <v>0.36257803843063174</v>
      </c>
      <c r="R123" s="3">
        <v>0.52211114766006728</v>
      </c>
    </row>
    <row r="124" spans="7:18" x14ac:dyDescent="0.2">
      <c r="G124" t="s">
        <v>20</v>
      </c>
      <c r="H124" s="3">
        <v>0.12607033953320598</v>
      </c>
      <c r="I124" s="3">
        <v>0.21673726174002853</v>
      </c>
      <c r="J124" s="3">
        <v>0.15728150483382319</v>
      </c>
      <c r="O124" t="s">
        <v>20</v>
      </c>
      <c r="P124" s="3">
        <v>0.144179698026009</v>
      </c>
      <c r="Q124" s="3">
        <v>0.23892134831460674</v>
      </c>
      <c r="R124" s="3">
        <v>0.17296330941661014</v>
      </c>
    </row>
    <row r="125" spans="7:18" x14ac:dyDescent="0.2">
      <c r="G125" t="s">
        <v>21</v>
      </c>
      <c r="H125" s="3">
        <v>1.259321846795488E-3</v>
      </c>
      <c r="I125" s="3">
        <v>6.1213774775749678E-2</v>
      </c>
      <c r="J125" s="3">
        <v>2.1898049474099696E-2</v>
      </c>
      <c r="O125" t="s">
        <v>21</v>
      </c>
      <c r="P125" s="3">
        <v>1.2114635439801457E-3</v>
      </c>
      <c r="Q125" s="3">
        <v>4.1202035723852087E-2</v>
      </c>
      <c r="R125" s="3">
        <v>1.3361070564612844E-2</v>
      </c>
    </row>
    <row r="126" spans="7:18" x14ac:dyDescent="0.2">
      <c r="G126" t="s">
        <v>22</v>
      </c>
      <c r="H126" s="3">
        <v>9.6559554150648611E-4</v>
      </c>
      <c r="I126" s="3">
        <v>1.7862326431926215E-2</v>
      </c>
      <c r="J126" s="3">
        <v>6.7821271921906408E-3</v>
      </c>
      <c r="O126" t="s">
        <v>22</v>
      </c>
      <c r="P126" s="3">
        <v>1.4937972903303603E-3</v>
      </c>
      <c r="Q126" s="3">
        <v>1.5619889191208606E-2</v>
      </c>
      <c r="R126" s="3">
        <v>5.7854690487448854E-3</v>
      </c>
    </row>
  </sheetData>
  <autoFilter ref="K32:M32" xr:uid="{C56D85A2-D739-6143-8751-877EBDB72C4C}">
    <sortState xmlns:xlrd2="http://schemas.microsoft.com/office/spreadsheetml/2017/richdata2" ref="K33:M48">
      <sortCondition ref="L32:L48"/>
    </sortState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8CA51-4F7C-2142-8C38-62F4C689D208}">
  <dimension ref="A2:AB45"/>
  <sheetViews>
    <sheetView tabSelected="1" topLeftCell="B6" zoomScale="75" workbookViewId="0">
      <selection activeCell="R39" sqref="L33:R39"/>
    </sheetView>
  </sheetViews>
  <sheetFormatPr baseColWidth="10" defaultRowHeight="16" x14ac:dyDescent="0.2"/>
  <cols>
    <col min="22" max="22" width="20.5" bestFit="1" customWidth="1"/>
  </cols>
  <sheetData>
    <row r="2" spans="2:24" x14ac:dyDescent="0.2">
      <c r="C2" t="s">
        <v>0</v>
      </c>
      <c r="D2" t="s">
        <v>1</v>
      </c>
      <c r="E2" t="s">
        <v>4</v>
      </c>
      <c r="F2" t="s">
        <v>2</v>
      </c>
      <c r="G2" s="1" t="s">
        <v>3</v>
      </c>
      <c r="H2" t="s">
        <v>69</v>
      </c>
      <c r="J2" t="s">
        <v>51</v>
      </c>
      <c r="K2" t="s">
        <v>69</v>
      </c>
      <c r="L2" s="1" t="s">
        <v>3</v>
      </c>
      <c r="M2" t="s">
        <v>2</v>
      </c>
      <c r="N2" t="s">
        <v>4</v>
      </c>
      <c r="O2" t="s">
        <v>1</v>
      </c>
      <c r="P2" t="s">
        <v>0</v>
      </c>
    </row>
    <row r="3" spans="2:24" x14ac:dyDescent="0.2">
      <c r="B3" t="s">
        <v>48</v>
      </c>
      <c r="C3">
        <v>71095</v>
      </c>
      <c r="D3" s="7">
        <v>93584.54</v>
      </c>
      <c r="E3" s="8">
        <v>116383.9</v>
      </c>
      <c r="F3" s="8">
        <v>108740.8</v>
      </c>
      <c r="G3" s="2">
        <v>90617</v>
      </c>
      <c r="H3" s="8">
        <v>94789.16</v>
      </c>
      <c r="K3" s="8">
        <v>103445.8</v>
      </c>
      <c r="L3" s="7">
        <v>98972.65</v>
      </c>
      <c r="M3" s="8">
        <v>115978.6</v>
      </c>
      <c r="N3" s="8">
        <v>121590.2</v>
      </c>
      <c r="O3" s="8">
        <v>99450.74</v>
      </c>
      <c r="P3" s="8">
        <v>74838</v>
      </c>
    </row>
    <row r="4" spans="2:24" x14ac:dyDescent="0.2">
      <c r="B4" t="s">
        <v>5</v>
      </c>
      <c r="C4">
        <v>23215</v>
      </c>
      <c r="D4" s="7">
        <v>40559.980000000003</v>
      </c>
      <c r="E4" s="8">
        <v>33403.339999999997</v>
      </c>
      <c r="F4" s="8">
        <v>39034.720000000001</v>
      </c>
      <c r="G4" s="2">
        <v>40088.21</v>
      </c>
      <c r="H4" s="8">
        <v>40472.519999999997</v>
      </c>
      <c r="K4" s="8">
        <v>43563.49</v>
      </c>
      <c r="L4" s="7">
        <v>42779.56</v>
      </c>
      <c r="M4" s="8">
        <v>41752.82</v>
      </c>
      <c r="N4" s="8">
        <v>34674.69</v>
      </c>
      <c r="O4" s="8">
        <v>43204.764000000003</v>
      </c>
      <c r="P4" s="8">
        <v>24412</v>
      </c>
    </row>
    <row r="5" spans="2:24" x14ac:dyDescent="0.2">
      <c r="B5" t="s">
        <v>6</v>
      </c>
      <c r="C5" s="2">
        <v>47880.065999999999</v>
      </c>
      <c r="D5" s="7">
        <v>53024.57</v>
      </c>
      <c r="E5" s="8">
        <v>82980.56</v>
      </c>
      <c r="F5" s="8">
        <v>69706.06</v>
      </c>
      <c r="G5" s="2">
        <v>50528.85</v>
      </c>
      <c r="H5" s="8">
        <v>54316.635999999999</v>
      </c>
      <c r="K5" s="8">
        <v>59882.28</v>
      </c>
      <c r="L5" s="7">
        <v>56193.09</v>
      </c>
      <c r="M5" s="8">
        <v>74225.77</v>
      </c>
      <c r="N5" s="8">
        <v>86915.55</v>
      </c>
      <c r="O5" s="8">
        <v>56245.974000000002</v>
      </c>
      <c r="P5" s="8">
        <v>50425</v>
      </c>
    </row>
    <row r="8" spans="2:24" ht="17" thickBot="1" x14ac:dyDescent="0.25">
      <c r="C8" t="s">
        <v>0</v>
      </c>
      <c r="D8" t="s">
        <v>1</v>
      </c>
      <c r="E8" t="s">
        <v>4</v>
      </c>
      <c r="F8" t="s">
        <v>2</v>
      </c>
      <c r="G8" s="1" t="s">
        <v>3</v>
      </c>
      <c r="H8" t="s">
        <v>69</v>
      </c>
      <c r="K8" s="1"/>
      <c r="R8" s="10"/>
      <c r="S8" s="16" t="s">
        <v>0</v>
      </c>
      <c r="T8" s="16" t="s">
        <v>1</v>
      </c>
      <c r="U8" s="16" t="s">
        <v>4</v>
      </c>
      <c r="V8" s="16" t="s">
        <v>2</v>
      </c>
      <c r="W8" s="23" t="s">
        <v>3</v>
      </c>
      <c r="X8" s="23" t="s">
        <v>69</v>
      </c>
    </row>
    <row r="9" spans="2:24" ht="17" thickTop="1" x14ac:dyDescent="0.2">
      <c r="B9" t="s">
        <v>48</v>
      </c>
      <c r="C9" s="4">
        <v>3.5999999999999997E-2</v>
      </c>
      <c r="D9" s="5">
        <v>4.8000000000000001E-2</v>
      </c>
      <c r="E9" s="5">
        <v>7.4499999999999997E-2</v>
      </c>
      <c r="F9" s="5">
        <v>6.2E-2</v>
      </c>
      <c r="G9" s="3">
        <v>4.9000000000000002E-2</v>
      </c>
      <c r="H9" s="5">
        <v>5.0999999999999997E-2</v>
      </c>
      <c r="K9" s="5"/>
      <c r="L9" s="5"/>
      <c r="M9" s="5"/>
      <c r="N9" s="6"/>
      <c r="O9" s="4"/>
      <c r="R9" s="14" t="s">
        <v>60</v>
      </c>
      <c r="S9" s="11">
        <v>3.7999999999999999E-2</v>
      </c>
      <c r="T9" s="11">
        <v>0.05</v>
      </c>
      <c r="U9" s="11">
        <v>7.7600000000000002E-2</v>
      </c>
      <c r="V9" s="11">
        <v>6.6000000000000003E-2</v>
      </c>
      <c r="W9" s="24">
        <v>5.3400000000000003E-2</v>
      </c>
      <c r="X9" s="24">
        <v>5.5E-2</v>
      </c>
    </row>
    <row r="10" spans="2:24" x14ac:dyDescent="0.2">
      <c r="B10" t="s">
        <v>5</v>
      </c>
      <c r="C10" s="4">
        <v>3.1E-2</v>
      </c>
      <c r="D10" s="5">
        <v>5.5E-2</v>
      </c>
      <c r="E10" s="5">
        <v>6.1400000000000003E-2</v>
      </c>
      <c r="F10" s="5">
        <v>6.3E-2</v>
      </c>
      <c r="G10" s="5">
        <v>5.9799999999999999E-2</v>
      </c>
      <c r="H10" s="5">
        <v>0.06</v>
      </c>
      <c r="K10" s="5"/>
      <c r="L10" s="5"/>
      <c r="M10" s="5"/>
      <c r="N10" s="4"/>
      <c r="O10" s="4"/>
      <c r="R10" s="14" t="s">
        <v>5</v>
      </c>
      <c r="S10" s="11">
        <v>3.3000000000000002E-2</v>
      </c>
      <c r="T10" s="11">
        <v>5.8999999999999997E-2</v>
      </c>
      <c r="U10" s="11">
        <v>6.3600000000000004E-2</v>
      </c>
      <c r="V10" s="11">
        <v>6.7000000000000004E-2</v>
      </c>
      <c r="W10" s="25">
        <v>6.4000000000000001E-2</v>
      </c>
      <c r="X10" s="25">
        <v>6.5000000000000002E-2</v>
      </c>
    </row>
    <row r="11" spans="2:24" ht="17" thickBot="1" x14ac:dyDescent="0.25">
      <c r="B11" t="s">
        <v>6</v>
      </c>
      <c r="C11" s="4">
        <v>3.9E-2</v>
      </c>
      <c r="D11" s="5">
        <v>4.2999999999999997E-2</v>
      </c>
      <c r="E11" s="5">
        <v>8.1500000000000003E-2</v>
      </c>
      <c r="F11" s="5">
        <v>6.2E-2</v>
      </c>
      <c r="G11" s="5">
        <v>4.2999999999999997E-2</v>
      </c>
      <c r="H11" s="5">
        <v>4.5599999999999995E-2</v>
      </c>
      <c r="K11" s="5"/>
      <c r="L11" s="5"/>
      <c r="M11" s="5"/>
      <c r="N11" s="4"/>
      <c r="O11" s="4"/>
      <c r="R11" s="15" t="s">
        <v>6</v>
      </c>
      <c r="S11" s="12">
        <v>4.1000000000000002E-2</v>
      </c>
      <c r="T11" s="12">
        <v>4.5999999999999999E-2</v>
      </c>
      <c r="U11" s="12">
        <v>8.5000000000000006E-2</v>
      </c>
      <c r="V11" s="12">
        <v>6.5000000000000002E-2</v>
      </c>
      <c r="W11" s="26">
        <v>4.8000000000000001E-2</v>
      </c>
      <c r="X11" s="26">
        <v>0.05</v>
      </c>
    </row>
    <row r="15" spans="2:24" x14ac:dyDescent="0.2">
      <c r="C15" t="s">
        <v>0</v>
      </c>
      <c r="D15" t="s">
        <v>1</v>
      </c>
      <c r="E15" t="s">
        <v>4</v>
      </c>
      <c r="F15" t="s">
        <v>2</v>
      </c>
      <c r="G15" s="1" t="s">
        <v>3</v>
      </c>
      <c r="H15" t="s">
        <v>69</v>
      </c>
      <c r="K15" s="1"/>
      <c r="S15" t="s">
        <v>0</v>
      </c>
      <c r="T15" t="s">
        <v>1</v>
      </c>
      <c r="U15" t="s">
        <v>4</v>
      </c>
      <c r="V15" t="s">
        <v>2</v>
      </c>
      <c r="W15" s="1" t="s">
        <v>3</v>
      </c>
      <c r="X15" t="s">
        <v>69</v>
      </c>
    </row>
    <row r="16" spans="2:24" x14ac:dyDescent="0.2">
      <c r="B16" t="s">
        <v>49</v>
      </c>
      <c r="C16" s="6">
        <v>0.03</v>
      </c>
      <c r="D16" s="5">
        <v>4.345322560734232E-2</v>
      </c>
      <c r="E16" s="5">
        <v>6.2559800961646234E-2</v>
      </c>
      <c r="F16" s="5">
        <v>5.6800000000000003E-2</v>
      </c>
      <c r="G16" s="3">
        <v>4.2299999999999997E-2</v>
      </c>
      <c r="H16" s="3">
        <v>4.4900000000000002E-2</v>
      </c>
      <c r="K16" s="5"/>
      <c r="L16" s="5"/>
      <c r="M16" s="4"/>
      <c r="N16" s="5"/>
      <c r="O16" s="4"/>
      <c r="R16" t="s">
        <v>61</v>
      </c>
      <c r="S16" s="4">
        <v>3.2000000000000001E-2</v>
      </c>
      <c r="T16" s="5">
        <v>4.3499999999999997E-2</v>
      </c>
      <c r="U16" s="4">
        <v>6.6000000000000003E-2</v>
      </c>
      <c r="V16" s="5">
        <v>6.0999999999999999E-2</v>
      </c>
      <c r="W16" s="5">
        <v>4.7699999999999999E-2</v>
      </c>
      <c r="X16" s="6">
        <v>0.05</v>
      </c>
    </row>
    <row r="17" spans="1:28" x14ac:dyDescent="0.2">
      <c r="B17" t="s">
        <v>9</v>
      </c>
      <c r="C17" s="5">
        <v>1.89E-2</v>
      </c>
      <c r="D17" s="5">
        <v>4.3252186135326803E-2</v>
      </c>
      <c r="E17" s="5">
        <v>5.5853560205717565E-2</v>
      </c>
      <c r="F17" s="5">
        <v>5.3999999999999999E-2</v>
      </c>
      <c r="G17" s="5">
        <v>4.5600000000000002E-2</v>
      </c>
      <c r="H17" s="5">
        <v>4.7E-2</v>
      </c>
      <c r="K17" s="5"/>
      <c r="L17" s="5"/>
      <c r="M17" s="4"/>
      <c r="N17" s="5"/>
      <c r="O17" s="4"/>
      <c r="R17" t="s">
        <v>9</v>
      </c>
      <c r="S17" s="4">
        <v>2.1000000000000001E-2</v>
      </c>
      <c r="T17" s="5">
        <v>4.3299999999999998E-2</v>
      </c>
      <c r="U17" s="4">
        <v>5.8299999999999998E-2</v>
      </c>
      <c r="V17" s="5">
        <v>5.7000000000000002E-2</v>
      </c>
      <c r="W17" s="5">
        <v>5.1999999999999998E-2</v>
      </c>
      <c r="X17" s="5">
        <v>5.2999999999999999E-2</v>
      </c>
    </row>
    <row r="18" spans="1:28" x14ac:dyDescent="0.2">
      <c r="B18" t="s">
        <v>10</v>
      </c>
      <c r="C18" s="6">
        <v>0.03</v>
      </c>
      <c r="D18" s="5">
        <v>3.2800000000000003E-2</v>
      </c>
      <c r="E18" s="5">
        <v>3.6999999999999998E-2</v>
      </c>
      <c r="F18" s="5">
        <v>4.3999999999999997E-2</v>
      </c>
      <c r="G18" s="5">
        <v>4.1000000000000002E-2</v>
      </c>
      <c r="H18" s="5">
        <v>3.7400000000000003E-2</v>
      </c>
      <c r="K18" s="5"/>
      <c r="L18" s="5"/>
      <c r="M18" s="5"/>
      <c r="N18" s="5"/>
      <c r="O18" s="5"/>
      <c r="R18" t="s">
        <v>10</v>
      </c>
      <c r="S18" s="5">
        <v>3.1699999999999999E-2</v>
      </c>
      <c r="T18" s="5">
        <v>3.3500000000000002E-2</v>
      </c>
      <c r="U18" s="5">
        <v>3.73E-2</v>
      </c>
      <c r="V18" s="5">
        <v>4.7E-2</v>
      </c>
      <c r="W18" s="5">
        <v>4.19E-2</v>
      </c>
      <c r="X18" s="5">
        <v>4.1300000000000003E-2</v>
      </c>
    </row>
    <row r="22" spans="1:28" ht="17" thickBot="1" x14ac:dyDescent="0.25">
      <c r="V22" s="10"/>
      <c r="W22" s="16" t="s">
        <v>0</v>
      </c>
      <c r="X22" s="16" t="s">
        <v>1</v>
      </c>
      <c r="Y22" s="16" t="s">
        <v>4</v>
      </c>
      <c r="Z22" s="16" t="s">
        <v>2</v>
      </c>
      <c r="AA22" s="23" t="s">
        <v>3</v>
      </c>
      <c r="AB22" s="23" t="s">
        <v>69</v>
      </c>
    </row>
    <row r="23" spans="1:28" ht="17" thickTop="1" x14ac:dyDescent="0.2">
      <c r="V23" s="14" t="s">
        <v>60</v>
      </c>
      <c r="W23" s="11">
        <v>3.7999999999999999E-2</v>
      </c>
      <c r="X23" s="11">
        <v>0.05</v>
      </c>
      <c r="Y23" s="11">
        <v>7.7600000000000002E-2</v>
      </c>
      <c r="Z23" s="11">
        <v>6.6000000000000003E-2</v>
      </c>
      <c r="AA23" s="24">
        <v>5.3400000000000003E-2</v>
      </c>
      <c r="AB23" s="24">
        <v>5.5E-2</v>
      </c>
    </row>
    <row r="24" spans="1:28" x14ac:dyDescent="0.2">
      <c r="V24" s="14" t="s">
        <v>5</v>
      </c>
      <c r="W24" s="11">
        <v>3.3000000000000002E-2</v>
      </c>
      <c r="X24" s="11">
        <v>5.8999999999999997E-2</v>
      </c>
      <c r="Y24" s="11">
        <v>6.3600000000000004E-2</v>
      </c>
      <c r="Z24" s="11">
        <v>6.7000000000000004E-2</v>
      </c>
      <c r="AA24" s="25">
        <v>6.4000000000000001E-2</v>
      </c>
      <c r="AB24" s="25">
        <v>6.5000000000000002E-2</v>
      </c>
    </row>
    <row r="25" spans="1:28" ht="17" thickBot="1" x14ac:dyDescent="0.25">
      <c r="A25" t="s">
        <v>24</v>
      </c>
      <c r="B25" t="s">
        <v>82</v>
      </c>
      <c r="C25" t="s">
        <v>25</v>
      </c>
      <c r="D25" t="s">
        <v>11</v>
      </c>
      <c r="G25" t="s">
        <v>26</v>
      </c>
      <c r="H25" s="3">
        <v>3.5963958212246232E-2</v>
      </c>
      <c r="V25" s="15" t="s">
        <v>6</v>
      </c>
      <c r="W25" s="12">
        <v>4.1000000000000002E-2</v>
      </c>
      <c r="X25" s="12">
        <v>4.5999999999999999E-2</v>
      </c>
      <c r="Y25" s="12">
        <v>8.5000000000000006E-2</v>
      </c>
      <c r="Z25" s="12">
        <v>6.5000000000000002E-2</v>
      </c>
      <c r="AA25" s="26">
        <v>4.8000000000000001E-2</v>
      </c>
      <c r="AB25" s="26">
        <v>0.05</v>
      </c>
    </row>
    <row r="26" spans="1:28" x14ac:dyDescent="0.2">
      <c r="G26" t="s">
        <v>27</v>
      </c>
      <c r="H26" s="3">
        <v>8.1045987179067164E-2</v>
      </c>
      <c r="V26" s="14" t="s">
        <v>61</v>
      </c>
      <c r="W26" s="11">
        <v>3.2000000000000001E-2</v>
      </c>
      <c r="X26" s="11">
        <v>4.3499999999999997E-2</v>
      </c>
      <c r="Y26" s="11">
        <v>6.6000000000000003E-2</v>
      </c>
      <c r="Z26" s="11">
        <v>6.0999999999999999E-2</v>
      </c>
      <c r="AA26" s="24">
        <v>4.7699999999999999E-2</v>
      </c>
      <c r="AB26" s="24">
        <v>0.05</v>
      </c>
    </row>
    <row r="27" spans="1:28" ht="17" thickBot="1" x14ac:dyDescent="0.25">
      <c r="A27" t="s">
        <v>26</v>
      </c>
      <c r="B27" s="7">
        <v>28303.17</v>
      </c>
      <c r="C27" s="7">
        <v>1055.867</v>
      </c>
      <c r="D27" s="7">
        <v>29359.031999999999</v>
      </c>
      <c r="E27" s="3">
        <f>C27/D27</f>
        <v>3.5963958212246232E-2</v>
      </c>
      <c r="G27" t="s">
        <v>28</v>
      </c>
      <c r="H27" s="3">
        <v>5.2001522509186035E-2</v>
      </c>
      <c r="L27" s="10"/>
      <c r="M27" s="16" t="s">
        <v>0</v>
      </c>
      <c r="N27" s="16" t="s">
        <v>1</v>
      </c>
      <c r="O27" s="16" t="s">
        <v>4</v>
      </c>
      <c r="P27" s="16" t="s">
        <v>2</v>
      </c>
      <c r="Q27" s="23" t="s">
        <v>3</v>
      </c>
      <c r="R27" s="23" t="s">
        <v>69</v>
      </c>
      <c r="V27" s="14" t="s">
        <v>9</v>
      </c>
      <c r="W27" s="11">
        <v>2.1000000000000001E-2</v>
      </c>
      <c r="X27" s="11">
        <v>4.3299999999999998E-2</v>
      </c>
      <c r="Y27" s="11">
        <v>5.8299999999999998E-2</v>
      </c>
      <c r="Z27" s="11">
        <v>5.7000000000000002E-2</v>
      </c>
      <c r="AA27" s="24">
        <v>5.1999999999999998E-2</v>
      </c>
      <c r="AB27" s="24">
        <v>5.2999999999999999E-2</v>
      </c>
    </row>
    <row r="28" spans="1:28" ht="18" thickTop="1" thickBot="1" x14ac:dyDescent="0.25">
      <c r="A28" t="s">
        <v>27</v>
      </c>
      <c r="B28" s="7">
        <v>51330.09</v>
      </c>
      <c r="C28" s="7">
        <v>4526.9930000000004</v>
      </c>
      <c r="D28" s="7">
        <v>55857.09</v>
      </c>
      <c r="E28" s="3">
        <f t="shared" ref="E28:E42" si="0">C28/D28</f>
        <v>8.1045987179067164E-2</v>
      </c>
      <c r="G28" t="s">
        <v>29</v>
      </c>
      <c r="H28" s="3">
        <v>4.3944383887011718E-2</v>
      </c>
      <c r="L28" s="14" t="s">
        <v>48</v>
      </c>
      <c r="M28" s="11">
        <v>3.5999999999999997E-2</v>
      </c>
      <c r="N28" s="11">
        <v>4.8000000000000001E-2</v>
      </c>
      <c r="O28" s="11">
        <v>7.4499999999999997E-2</v>
      </c>
      <c r="P28" s="11">
        <v>6.2E-2</v>
      </c>
      <c r="Q28" s="24">
        <v>4.9000000000000002E-2</v>
      </c>
      <c r="R28" s="24">
        <v>5.0999999999999997E-2</v>
      </c>
      <c r="V28" s="15" t="s">
        <v>10</v>
      </c>
      <c r="W28" s="12">
        <v>3.1699999999999999E-2</v>
      </c>
      <c r="X28" s="12">
        <v>3.3500000000000002E-2</v>
      </c>
      <c r="Y28" s="12">
        <v>3.73E-2</v>
      </c>
      <c r="Z28" s="12">
        <v>4.7E-2</v>
      </c>
      <c r="AA28" s="26">
        <v>4.19E-2</v>
      </c>
      <c r="AB28" s="26">
        <v>4.1300000000000003E-2</v>
      </c>
    </row>
    <row r="29" spans="1:28" x14ac:dyDescent="0.2">
      <c r="A29" t="s">
        <v>28</v>
      </c>
      <c r="B29" s="7">
        <v>31705.61</v>
      </c>
      <c r="C29" s="7">
        <v>1739.18</v>
      </c>
      <c r="D29" s="7">
        <v>33444.79</v>
      </c>
      <c r="E29" s="3">
        <f t="shared" si="0"/>
        <v>5.2001522509186035E-2</v>
      </c>
      <c r="G29" t="s">
        <v>30</v>
      </c>
      <c r="H29" s="3">
        <v>5.1868581361818961E-2</v>
      </c>
      <c r="L29" s="14" t="s">
        <v>5</v>
      </c>
      <c r="M29" s="11">
        <v>3.1E-2</v>
      </c>
      <c r="N29" s="11">
        <v>5.5E-2</v>
      </c>
      <c r="O29" s="11">
        <v>6.1400000000000003E-2</v>
      </c>
      <c r="P29" s="11">
        <v>6.3E-2</v>
      </c>
      <c r="Q29" s="27">
        <v>5.9799999999999999E-2</v>
      </c>
      <c r="R29" s="27">
        <v>0.06</v>
      </c>
    </row>
    <row r="30" spans="1:28" ht="17" thickBot="1" x14ac:dyDescent="0.25">
      <c r="A30" t="s">
        <v>29</v>
      </c>
      <c r="B30" s="7">
        <v>76438.22</v>
      </c>
      <c r="C30" s="7">
        <v>3513.4259999999999</v>
      </c>
      <c r="D30" s="7">
        <v>79951.649999999994</v>
      </c>
      <c r="E30" s="3">
        <f t="shared" si="0"/>
        <v>4.3944383887011718E-2</v>
      </c>
      <c r="G30" t="s">
        <v>31</v>
      </c>
      <c r="H30" s="3">
        <v>3.8397979344203678E-2</v>
      </c>
      <c r="L30" s="15" t="s">
        <v>6</v>
      </c>
      <c r="M30" s="12">
        <v>3.9E-2</v>
      </c>
      <c r="N30" s="12">
        <v>4.2999999999999997E-2</v>
      </c>
      <c r="O30" s="12">
        <v>8.1500000000000003E-2</v>
      </c>
      <c r="P30" s="12">
        <v>6.2E-2</v>
      </c>
      <c r="Q30" s="26">
        <v>4.2999999999999997E-2</v>
      </c>
      <c r="R30" s="26">
        <v>4.5599999999999995E-2</v>
      </c>
    </row>
    <row r="31" spans="1:28" x14ac:dyDescent="0.2">
      <c r="A31" t="s">
        <v>30</v>
      </c>
      <c r="B31" s="7">
        <v>192482.3</v>
      </c>
      <c r="C31" s="7">
        <v>10529.96</v>
      </c>
      <c r="D31" s="7">
        <v>203012.3</v>
      </c>
      <c r="E31" s="3">
        <f t="shared" si="0"/>
        <v>5.1868581361818961E-2</v>
      </c>
      <c r="G31" t="s">
        <v>32</v>
      </c>
      <c r="H31" s="3">
        <v>3.5380064893122891E-2</v>
      </c>
      <c r="Q31" s="22"/>
      <c r="R31" s="22"/>
    </row>
    <row r="32" spans="1:28" x14ac:dyDescent="0.2">
      <c r="A32" t="s">
        <v>31</v>
      </c>
      <c r="B32" s="7">
        <v>104885.3</v>
      </c>
      <c r="C32" s="7">
        <v>4188.2020000000002</v>
      </c>
      <c r="D32" s="7">
        <v>109073.5</v>
      </c>
      <c r="E32" s="3">
        <f t="shared" si="0"/>
        <v>3.8397979344203678E-2</v>
      </c>
      <c r="G32" t="s">
        <v>33</v>
      </c>
      <c r="H32" s="3">
        <v>5.6215449370809384E-2</v>
      </c>
      <c r="Q32" s="22"/>
      <c r="R32" s="22"/>
    </row>
    <row r="33" spans="1:28" ht="17" thickBot="1" x14ac:dyDescent="0.25">
      <c r="A33" t="s">
        <v>32</v>
      </c>
      <c r="B33" s="8">
        <v>114845</v>
      </c>
      <c r="C33" s="7">
        <v>4212.2550000000001</v>
      </c>
      <c r="D33" s="7">
        <v>119057.3</v>
      </c>
      <c r="E33" s="3">
        <f t="shared" si="0"/>
        <v>3.5380064893122891E-2</v>
      </c>
      <c r="G33" t="s">
        <v>34</v>
      </c>
      <c r="H33" s="3">
        <v>3.4228307757423061E-2</v>
      </c>
      <c r="L33" s="10"/>
      <c r="M33" s="16" t="s">
        <v>0</v>
      </c>
      <c r="N33" s="16" t="s">
        <v>1</v>
      </c>
      <c r="O33" s="16" t="s">
        <v>4</v>
      </c>
      <c r="P33" s="16" t="s">
        <v>2</v>
      </c>
      <c r="Q33" s="23" t="s">
        <v>3</v>
      </c>
      <c r="R33" s="23" t="s">
        <v>69</v>
      </c>
      <c r="W33" s="16" t="s">
        <v>0</v>
      </c>
      <c r="X33" s="16" t="s">
        <v>1</v>
      </c>
      <c r="Y33" s="16" t="s">
        <v>4</v>
      </c>
      <c r="Z33" s="16" t="s">
        <v>2</v>
      </c>
      <c r="AA33" s="17" t="s">
        <v>3</v>
      </c>
      <c r="AB33" t="s">
        <v>69</v>
      </c>
    </row>
    <row r="34" spans="1:28" ht="17" thickTop="1" x14ac:dyDescent="0.2">
      <c r="A34" t="s">
        <v>33</v>
      </c>
      <c r="B34" s="7">
        <v>136265.79999999999</v>
      </c>
      <c r="C34" s="7">
        <v>8116.5169999999998</v>
      </c>
      <c r="D34" s="7">
        <v>144382.32</v>
      </c>
      <c r="E34" s="3">
        <f t="shared" si="0"/>
        <v>5.6215449370809384E-2</v>
      </c>
      <c r="G34" t="s">
        <v>35</v>
      </c>
      <c r="H34" s="3">
        <v>1.4347223806219962E-2</v>
      </c>
      <c r="L34" s="14" t="s">
        <v>48</v>
      </c>
      <c r="M34" s="11">
        <v>3.5999999999999997E-2</v>
      </c>
      <c r="N34" s="11">
        <v>4.8000000000000001E-2</v>
      </c>
      <c r="O34" s="11">
        <v>7.4499999999999997E-2</v>
      </c>
      <c r="P34" s="11">
        <v>6.2E-2</v>
      </c>
      <c r="Q34" s="24">
        <v>4.9000000000000002E-2</v>
      </c>
      <c r="R34" s="24">
        <v>5.0999999999999997E-2</v>
      </c>
      <c r="V34" t="s">
        <v>42</v>
      </c>
      <c r="W34" s="11">
        <v>3.7999999999999999E-2</v>
      </c>
      <c r="X34" s="13">
        <v>0.05</v>
      </c>
      <c r="Y34" s="11">
        <v>7.7600000000000002E-2</v>
      </c>
      <c r="Z34" s="11">
        <v>6.6000000000000003E-2</v>
      </c>
      <c r="AA34" s="18">
        <v>5.3400000000000003E-2</v>
      </c>
    </row>
    <row r="35" spans="1:28" x14ac:dyDescent="0.2">
      <c r="A35" t="s">
        <v>34</v>
      </c>
      <c r="B35" s="7">
        <v>84700.41</v>
      </c>
      <c r="C35" s="7">
        <v>3001.902</v>
      </c>
      <c r="D35" s="7">
        <v>87702.32</v>
      </c>
      <c r="E35" s="3">
        <f t="shared" si="0"/>
        <v>3.4228307757423061E-2</v>
      </c>
      <c r="G35" t="s">
        <v>36</v>
      </c>
      <c r="H35" s="3">
        <v>2.6115292060201072E-2</v>
      </c>
      <c r="L35" s="14" t="s">
        <v>5</v>
      </c>
      <c r="M35" s="11">
        <v>3.1E-2</v>
      </c>
      <c r="N35" s="11">
        <v>5.5E-2</v>
      </c>
      <c r="O35" s="11">
        <v>6.1400000000000003E-2</v>
      </c>
      <c r="P35" s="11">
        <v>6.3E-2</v>
      </c>
      <c r="Q35" s="25">
        <v>5.9799999999999999E-2</v>
      </c>
      <c r="R35" s="25">
        <v>0.06</v>
      </c>
      <c r="V35" t="s">
        <v>45</v>
      </c>
      <c r="W35" s="11">
        <v>3.2000000000000001E-2</v>
      </c>
      <c r="X35" s="11">
        <v>4.3499999999999997E-2</v>
      </c>
      <c r="Y35" s="11">
        <v>6.6000000000000003E-2</v>
      </c>
      <c r="Z35" s="11">
        <v>6.0999999999999999E-2</v>
      </c>
      <c r="AA35" s="18">
        <v>4.7699999999999999E-2</v>
      </c>
    </row>
    <row r="36" spans="1:28" ht="17" thickBot="1" x14ac:dyDescent="0.25">
      <c r="A36" t="s">
        <v>35</v>
      </c>
      <c r="B36" s="7">
        <v>68119.789999999994</v>
      </c>
      <c r="C36">
        <v>991.55600600000002</v>
      </c>
      <c r="D36" s="7">
        <v>69111.350000000006</v>
      </c>
      <c r="E36" s="3">
        <f t="shared" si="0"/>
        <v>1.4347223806219962E-2</v>
      </c>
      <c r="G36" t="s">
        <v>37</v>
      </c>
      <c r="H36" s="3">
        <v>2.3744402246893115E-2</v>
      </c>
      <c r="L36" s="15" t="s">
        <v>6</v>
      </c>
      <c r="M36" s="12">
        <v>3.9E-2</v>
      </c>
      <c r="N36" s="12">
        <v>4.2999999999999997E-2</v>
      </c>
      <c r="O36" s="12">
        <v>8.1500000000000003E-2</v>
      </c>
      <c r="P36" s="12">
        <v>6.2E-2</v>
      </c>
      <c r="Q36" s="26">
        <v>4.2999999999999997E-2</v>
      </c>
      <c r="R36" s="26">
        <v>4.5599999999999995E-2</v>
      </c>
    </row>
    <row r="37" spans="1:28" x14ac:dyDescent="0.2">
      <c r="A37" t="s">
        <v>36</v>
      </c>
      <c r="B37" s="7">
        <v>13565.55</v>
      </c>
      <c r="C37">
        <v>363.76826</v>
      </c>
      <c r="D37" s="7">
        <v>13929.32</v>
      </c>
      <c r="E37" s="3">
        <f t="shared" si="0"/>
        <v>2.6115292060201072E-2</v>
      </c>
      <c r="G37" t="s">
        <v>38</v>
      </c>
      <c r="H37" s="3">
        <v>6.1130752172577942E-2</v>
      </c>
      <c r="L37" s="14" t="s">
        <v>49</v>
      </c>
      <c r="M37" s="11">
        <v>0.03</v>
      </c>
      <c r="N37" s="11">
        <v>4.345322560734232E-2</v>
      </c>
      <c r="O37" s="11">
        <v>6.2559800961646234E-2</v>
      </c>
      <c r="P37" s="11">
        <v>5.6800000000000003E-2</v>
      </c>
      <c r="Q37" s="24">
        <v>4.2299999999999997E-2</v>
      </c>
      <c r="R37" s="24">
        <v>4.4900000000000002E-2</v>
      </c>
    </row>
    <row r="38" spans="1:28" x14ac:dyDescent="0.2">
      <c r="A38" t="s">
        <v>37</v>
      </c>
      <c r="B38" s="7">
        <v>19294.89</v>
      </c>
      <c r="C38">
        <v>469.28863999999999</v>
      </c>
      <c r="D38" s="7">
        <v>19764.18</v>
      </c>
      <c r="E38" s="3">
        <f t="shared" si="0"/>
        <v>2.3744402246893115E-2</v>
      </c>
      <c r="G38" t="s">
        <v>39</v>
      </c>
      <c r="H38" s="3">
        <v>3.6341386085344117E-2</v>
      </c>
      <c r="L38" s="14" t="s">
        <v>9</v>
      </c>
      <c r="M38" s="11">
        <v>1.89E-2</v>
      </c>
      <c r="N38" s="11">
        <v>4.3252186135326803E-2</v>
      </c>
      <c r="O38" s="11">
        <v>5.5853560205717565E-2</v>
      </c>
      <c r="P38" s="11">
        <v>5.3999999999999999E-2</v>
      </c>
      <c r="Q38" s="24">
        <v>4.5600000000000002E-2</v>
      </c>
      <c r="R38" s="24">
        <v>4.7E-2</v>
      </c>
    </row>
    <row r="39" spans="1:28" ht="17" thickBot="1" x14ac:dyDescent="0.25">
      <c r="A39" t="s">
        <v>38</v>
      </c>
      <c r="B39" s="8">
        <v>734096</v>
      </c>
      <c r="C39" s="7">
        <v>47797.75</v>
      </c>
      <c r="D39" s="7">
        <v>781893.7</v>
      </c>
      <c r="E39" s="3">
        <f t="shared" si="0"/>
        <v>6.1130752172577942E-2</v>
      </c>
      <c r="G39" t="s">
        <v>50</v>
      </c>
      <c r="H39" s="9">
        <v>4.026059584891982E-2</v>
      </c>
      <c r="L39" s="15" t="s">
        <v>10</v>
      </c>
      <c r="M39" s="20">
        <v>0.03</v>
      </c>
      <c r="N39" s="12">
        <v>3.2800000000000003E-2</v>
      </c>
      <c r="O39" s="12">
        <v>3.6999999999999998E-2</v>
      </c>
      <c r="P39" s="12">
        <v>4.3999999999999997E-2</v>
      </c>
      <c r="Q39" s="26">
        <v>4.1000000000000002E-2</v>
      </c>
      <c r="R39" s="26">
        <v>3.7400000000000003E-2</v>
      </c>
    </row>
    <row r="40" spans="1:28" x14ac:dyDescent="0.2">
      <c r="A40" t="s">
        <v>39</v>
      </c>
      <c r="B40" s="7">
        <v>40120.769999999997</v>
      </c>
      <c r="C40" s="7">
        <v>1513.03</v>
      </c>
      <c r="D40" s="7">
        <v>41633.800000000003</v>
      </c>
      <c r="E40" s="3">
        <f t="shared" si="0"/>
        <v>3.6341386085344117E-2</v>
      </c>
      <c r="G40" t="s">
        <v>41</v>
      </c>
      <c r="H40" s="3">
        <v>3.5743879035126144E-2</v>
      </c>
    </row>
    <row r="41" spans="1:28" x14ac:dyDescent="0.2">
      <c r="A41" t="s">
        <v>40</v>
      </c>
      <c r="B41" s="7">
        <v>20545.560000000001</v>
      </c>
      <c r="C41">
        <v>861.87629000000004</v>
      </c>
      <c r="D41" s="7">
        <v>21407.439999999999</v>
      </c>
      <c r="E41" s="3">
        <f t="shared" si="0"/>
        <v>4.026059584891982E-2</v>
      </c>
    </row>
    <row r="42" spans="1:28" x14ac:dyDescent="0.2">
      <c r="A42" t="s">
        <v>41</v>
      </c>
      <c r="B42" s="7">
        <v>51460.63</v>
      </c>
      <c r="C42" s="7">
        <v>1907.5871999999999</v>
      </c>
      <c r="D42" s="7">
        <v>53368.22</v>
      </c>
      <c r="E42" s="3">
        <f t="shared" si="0"/>
        <v>3.5743879035126144E-2</v>
      </c>
    </row>
    <row r="43" spans="1:28" ht="17" thickBot="1" x14ac:dyDescent="0.25">
      <c r="L43" s="10"/>
      <c r="M43" s="16" t="s">
        <v>0</v>
      </c>
      <c r="N43" s="16" t="s">
        <v>1</v>
      </c>
      <c r="O43" s="16" t="s">
        <v>4</v>
      </c>
      <c r="P43" s="16" t="s">
        <v>2</v>
      </c>
      <c r="Q43" s="23" t="s">
        <v>3</v>
      </c>
      <c r="R43" s="23" t="s">
        <v>69</v>
      </c>
    </row>
    <row r="44" spans="1:28" ht="17" thickTop="1" x14ac:dyDescent="0.2">
      <c r="A44" t="s">
        <v>11</v>
      </c>
      <c r="B44">
        <v>1768159.1</v>
      </c>
      <c r="C44" s="7">
        <v>94789.16</v>
      </c>
      <c r="D44">
        <v>1862948.3</v>
      </c>
      <c r="L44" s="14" t="s">
        <v>42</v>
      </c>
      <c r="M44" s="11">
        <v>3.5999999999999997E-2</v>
      </c>
      <c r="N44" s="11">
        <v>4.8000000000000001E-2</v>
      </c>
      <c r="O44" s="11">
        <v>7.4499999999999997E-2</v>
      </c>
      <c r="P44" s="11">
        <v>6.2E-2</v>
      </c>
      <c r="Q44" s="24">
        <v>4.9000000000000002E-2</v>
      </c>
      <c r="R44" s="24">
        <v>5.0999999999999997E-2</v>
      </c>
    </row>
    <row r="45" spans="1:28" x14ac:dyDescent="0.2">
      <c r="L45" s="14" t="s">
        <v>45</v>
      </c>
      <c r="M45" s="13">
        <v>0.03</v>
      </c>
      <c r="N45" s="11">
        <v>4.345322560734232E-2</v>
      </c>
      <c r="O45" s="11">
        <v>6.2559800961646234E-2</v>
      </c>
      <c r="P45" s="11">
        <v>5.6800000000000003E-2</v>
      </c>
      <c r="Q45" s="24">
        <v>4.2299999999999997E-2</v>
      </c>
      <c r="R45" s="24">
        <v>4.4900000000000002E-2</v>
      </c>
    </row>
  </sheetData>
  <sortState xmlns:xlrd2="http://schemas.microsoft.com/office/spreadsheetml/2017/richdata2" ref="G25:H40">
    <sortCondition ref="H25:H40"/>
  </sortState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ocupados</vt:lpstr>
      <vt:lpstr>informalidad</vt:lpstr>
      <vt:lpstr>info reg</vt:lpstr>
      <vt:lpstr>estaditica </vt:lpstr>
      <vt:lpstr>desocupados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2022-04-11T18:22:29Z</dcterms:created>
  <dcterms:modified xsi:type="dcterms:W3CDTF">2022-04-28T18:51:59Z</dcterms:modified>
</cp:coreProperties>
</file>